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5942FB5C-C63A-4259-8F53-AF46089B5C33}" xr6:coauthVersionLast="47" xr6:coauthVersionMax="47" xr10:uidLastSave="{00000000-0000-0000-0000-000000000000}"/>
  <bookViews>
    <workbookView xWindow="2340" yWindow="2340" windowWidth="22335" windowHeight="13455" tabRatio="809" activeTab="1" xr2:uid="{00000000-000D-0000-FFFF-FFFF00000000}"/>
  </bookViews>
  <sheets>
    <sheet name="Revision Notes" sheetId="46" r:id="rId1"/>
    <sheet name="TOC" sheetId="18" r:id="rId2"/>
    <sheet name="Appendix III" sheetId="1" r:id="rId3"/>
    <sheet name="Att 1 - Project Rev Req" sheetId="5" r:id="rId4"/>
    <sheet name="Att 1a - Project Plant Detail" sheetId="26" r:id="rId5"/>
    <sheet name="Att 2 - Incentive Return" sheetId="4" r:id="rId6"/>
    <sheet name="Att 3 - True-up" sheetId="3" r:id="rId7"/>
    <sheet name="Att 4 - Rate Base" sheetId="6" r:id="rId8"/>
    <sheet name="Att 5 - Return on Rate Base" sheetId="7" r:id="rId9"/>
    <sheet name="Att 6 - Interest on True-up" sheetId="8" r:id="rId10"/>
    <sheet name="Att 6a - Interest Rate" sheetId="15" r:id="rId11"/>
    <sheet name="Att 7 - Depreciation Rates" sheetId="12" r:id="rId12"/>
    <sheet name="Att 8 - Prior Period Adj" sheetId="13" r:id="rId13"/>
    <sheet name="Att 9 - Revenue Credits" sheetId="14" r:id="rId14"/>
    <sheet name="Att 10 - Excess-Def Summary" sheetId="21" r:id="rId15"/>
    <sheet name="Att 10.1 -Averaging &amp; Proration" sheetId="22" r:id="rId16"/>
    <sheet name="Att 10.2 -Remeasurement" sheetId="23" r:id="rId17"/>
    <sheet name="Att 11 - Cost Commitments" sheetId="20" r:id="rId18"/>
    <sheet name="Att 12 - Pro Forma ARR Cap" sheetId="27" r:id="rId19"/>
    <sheet name="Att 12a - Collinsville ARR Cap" sheetId="31" r:id="rId20"/>
    <sheet name="Att 12b - Manning ARR Cap" sheetId="33" r:id="rId21"/>
    <sheet name="Att 12c - Newark ARR Cap" sheetId="34" r:id="rId22"/>
    <sheet name="Att 12d - Metcalf ARR Cap" sheetId="36" r:id="rId23"/>
    <sheet name="WP - Tax Rates" sheetId="45" r:id="rId24"/>
    <sheet name="WP - ADIT" sheetId="40" r:id="rId25"/>
    <sheet name="WP - Perm Tax Diff" sheetId="38" r:id="rId26"/>
    <sheet name="WP - Gates Excluded Costs" sheetId="44" r:id="rId27"/>
  </sheets>
  <definedNames>
    <definedName name="\\m">#REF!</definedName>
    <definedName name="\\n">#REF!</definedName>
    <definedName name="\\o">#REF!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#N/A</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zz">#REF!</definedName>
    <definedName name="________FA200" localSheetId="26" hidden="1">{#N/A,#N/A,FALSE,"Aging Summary";#N/A,#N/A,FALSE,"Ratio Analysis";#N/A,#N/A,FALSE,"Test 120 Day Accts";#N/A,#N/A,FALSE,"Tickmarks"}</definedName>
    <definedName name="________FA200" localSheetId="23"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26" hidden="1">{#N/A,#N/A,FALSE,"Aging Summary";#N/A,#N/A,FALSE,"Ratio Analysis";#N/A,#N/A,FALSE,"Test 120 Day Accts";#N/A,#N/A,FALSE,"Tickmarks"}</definedName>
    <definedName name="________PT200" localSheetId="23" hidden="1">{#N/A,#N/A,FALSE,"Aging Summary";#N/A,#N/A,FALSE,"Ratio Analysis";#N/A,#N/A,FALSE,"Test 120 Day Accts";#N/A,#N/A,FALSE,"Tickmarks"}</definedName>
    <definedName name="________PT200" hidden="1">{#N/A,#N/A,FALSE,"Aging Summary";#N/A,#N/A,FALSE,"Ratio Analysis";#N/A,#N/A,FALSE,"Test 120 Day Accts";#N/A,#N/A,FALSE,"Tickmarks"}</definedName>
    <definedName name="_______bs2">#REF!</definedName>
    <definedName name="_______FA200" localSheetId="26" hidden="1">{#N/A,#N/A,FALSE,"Aging Summary";#N/A,#N/A,FALSE,"Ratio Analysis";#N/A,#N/A,FALSE,"Test 120 Day Accts";#N/A,#N/A,FALSE,"Tickmarks"}</definedName>
    <definedName name="_______FA200" localSheetId="23"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26" hidden="1">{#N/A,#N/A,FALSE,"Aging Summary";#N/A,#N/A,FALSE,"Ratio Analysis";#N/A,#N/A,FALSE,"Test 120 Day Accts";#N/A,#N/A,FALSE,"Tickmarks"}</definedName>
    <definedName name="_______PT200" localSheetId="23"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17" hidden="1">{#N/A,#N/A,FALSE,"schA"}</definedName>
    <definedName name="_______www1" localSheetId="18" hidden="1">{#N/A,#N/A,FALSE,"schA"}</definedName>
    <definedName name="_______www1" localSheetId="19" hidden="1">{#N/A,#N/A,FALSE,"schA"}</definedName>
    <definedName name="_______www1" localSheetId="20" hidden="1">{#N/A,#N/A,FALSE,"schA"}</definedName>
    <definedName name="_______www1" localSheetId="21" hidden="1">{#N/A,#N/A,FALSE,"schA"}</definedName>
    <definedName name="_______www1" localSheetId="22" hidden="1">{#N/A,#N/A,FALSE,"schA"}</definedName>
    <definedName name="_______www1" localSheetId="1" hidden="1">{#N/A,#N/A,FALSE,"schA"}</definedName>
    <definedName name="_______www1" localSheetId="26" hidden="1">{#N/A,#N/A,FALSE,"schA"}</definedName>
    <definedName name="_______www1" localSheetId="23" hidden="1">{#N/A,#N/A,FALSE,"schA"}</definedName>
    <definedName name="_______www1" hidden="1">{#N/A,#N/A,FALSE,"schA"}</definedName>
    <definedName name="______bs2">#REF!</definedName>
    <definedName name="______FA200" localSheetId="26" hidden="1">{#N/A,#N/A,FALSE,"Aging Summary";#N/A,#N/A,FALSE,"Ratio Analysis";#N/A,#N/A,FALSE,"Test 120 Day Accts";#N/A,#N/A,FALSE,"Tickmarks"}</definedName>
    <definedName name="______FA200" localSheetId="23"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26" hidden="1">{#N/A,#N/A,FALSE,"Aging Summary";#N/A,#N/A,FALSE,"Ratio Analysis";#N/A,#N/A,FALSE,"Test 120 Day Accts";#N/A,#N/A,FALSE,"Tickmarks"}</definedName>
    <definedName name="______PT200" localSheetId="23"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17" hidden="1">{#N/A,#N/A,FALSE,"schA"}</definedName>
    <definedName name="______www1" localSheetId="18" hidden="1">{#N/A,#N/A,FALSE,"schA"}</definedName>
    <definedName name="______www1" localSheetId="19" hidden="1">{#N/A,#N/A,FALSE,"schA"}</definedName>
    <definedName name="______www1" localSheetId="20" hidden="1">{#N/A,#N/A,FALSE,"schA"}</definedName>
    <definedName name="______www1" localSheetId="21" hidden="1">{#N/A,#N/A,FALSE,"schA"}</definedName>
    <definedName name="______www1" localSheetId="22" hidden="1">{#N/A,#N/A,FALSE,"schA"}</definedName>
    <definedName name="______www1" localSheetId="1" hidden="1">{#N/A,#N/A,FALSE,"schA"}</definedName>
    <definedName name="______www1" localSheetId="26" hidden="1">{#N/A,#N/A,FALSE,"schA"}</definedName>
    <definedName name="______www1" localSheetId="23" hidden="1">{#N/A,#N/A,FALSE,"schA"}</definedName>
    <definedName name="______www1" hidden="1">{#N/A,#N/A,FALSE,"schA"}</definedName>
    <definedName name="_____bs2">#REF!</definedName>
    <definedName name="__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26" hidden="1">{#N/A,#N/A,FALSE,"Aging Summary";#N/A,#N/A,FALSE,"Ratio Analysis";#N/A,#N/A,FALSE,"Test 120 Day Accts";#N/A,#N/A,FALSE,"Tickmarks"}</definedName>
    <definedName name="_____FA200" localSheetId="23" hidden="1">{#N/A,#N/A,FALSE,"Aging Summary";#N/A,#N/A,FALSE,"Ratio Analysis";#N/A,#N/A,FALSE,"Test 120 Day Accts";#N/A,#N/A,FALSE,"Tickmarks"}</definedName>
    <definedName name="_____FA200" hidden="1">{#N/A,#N/A,FALSE,"Aging Summary";#N/A,#N/A,FALSE,"Ratio Analysis";#N/A,#N/A,FALSE,"Test 120 Day Accts";#N/A,#N/A,FALSE,"Tickmarks"}</definedName>
    <definedName name="_____K66000">#REF!</definedName>
    <definedName name="_____K67000">#REF!</definedName>
    <definedName name="_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26" hidden="1">{#N/A,#N/A,FALSE,"Aging Summary";#N/A,#N/A,FALSE,"Ratio Analysis";#N/A,#N/A,FALSE,"Test 120 Day Accts";#N/A,#N/A,FALSE,"Tickmarks"}</definedName>
    <definedName name="_____PT200" localSheetId="23"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26" hidden="1">{#N/A,#N/A,TRUE,"Income";#N/A,#N/A,TRUE,"IncomeDetail";#N/A,#N/A,TRUE,"Balance";#N/A,#N/A,TRUE,"BalDetail"}</definedName>
    <definedName name="_____TB1" localSheetId="23" hidden="1">{#N/A,#N/A,TRUE,"Income";#N/A,#N/A,TRUE,"IncomeDetail";#N/A,#N/A,TRUE,"Balance";#N/A,#N/A,TRUE,"BalDetail"}</definedName>
    <definedName name="_____TB1" hidden="1">{#N/A,#N/A,TRUE,"Income";#N/A,#N/A,TRUE,"IncomeDetail";#N/A,#N/A,TRUE,"Balance";#N/A,#N/A,TRUE,"BalDetail"}</definedName>
    <definedName name="_____www1" localSheetId="17" hidden="1">{#N/A,#N/A,FALSE,"schA"}</definedName>
    <definedName name="_____www1" localSheetId="18" hidden="1">{#N/A,#N/A,FALSE,"schA"}</definedName>
    <definedName name="_____www1" localSheetId="19" hidden="1">{#N/A,#N/A,FALSE,"schA"}</definedName>
    <definedName name="_____www1" localSheetId="20" hidden="1">{#N/A,#N/A,FALSE,"schA"}</definedName>
    <definedName name="_____www1" localSheetId="21" hidden="1">{#N/A,#N/A,FALSE,"schA"}</definedName>
    <definedName name="_____www1" localSheetId="22" hidden="1">{#N/A,#N/A,FALSE,"schA"}</definedName>
    <definedName name="_____www1" localSheetId="1" hidden="1">{#N/A,#N/A,FALSE,"schA"}</definedName>
    <definedName name="_____www1" localSheetId="26" hidden="1">{#N/A,#N/A,FALSE,"schA"}</definedName>
    <definedName name="_____www1" localSheetId="23" hidden="1">{#N/A,#N/A,FALSE,"schA"}</definedName>
    <definedName name="_____www1" hidden="1">{#N/A,#N/A,FALSE,"schA"}</definedName>
    <definedName name="____bs2">#REF!</definedName>
    <definedName name="____cc1">#N/A</definedName>
    <definedName name="_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26" hidden="1">{#N/A,#N/A,FALSE,"Aging Summary";#N/A,#N/A,FALSE,"Ratio Analysis";#N/A,#N/A,FALSE,"Test 120 Day Accts";#N/A,#N/A,FALSE,"Tickmarks"}</definedName>
    <definedName name="____FA200" localSheetId="23" hidden="1">{#N/A,#N/A,FALSE,"Aging Summary";#N/A,#N/A,FALSE,"Ratio Analysis";#N/A,#N/A,FALSE,"Test 120 Day Accts";#N/A,#N/A,FALSE,"Tickmarks"}</definedName>
    <definedName name="____FA200" hidden="1">{#N/A,#N/A,FALSE,"Aging Summary";#N/A,#N/A,FALSE,"Ratio Analysis";#N/A,#N/A,FALSE,"Test 120 Day Accts";#N/A,#N/A,FALSE,"Tickmarks"}</definedName>
    <definedName name="____K66000">#REF!</definedName>
    <definedName name="____K67000">#REF!</definedName>
    <definedName name="_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26" hidden="1">{#N/A,#N/A,FALSE,"Aging Summary";#N/A,#N/A,FALSE,"Ratio Analysis";#N/A,#N/A,FALSE,"Test 120 Day Accts";#N/A,#N/A,FALSE,"Tickmarks"}</definedName>
    <definedName name="____PT200" localSheetId="23"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17" hidden="1">{#N/A,#N/A,FALSE,"schA"}</definedName>
    <definedName name="____www1" localSheetId="18" hidden="1">{#N/A,#N/A,FALSE,"schA"}</definedName>
    <definedName name="____www1" localSheetId="19" hidden="1">{#N/A,#N/A,FALSE,"schA"}</definedName>
    <definedName name="____www1" localSheetId="20" hidden="1">{#N/A,#N/A,FALSE,"schA"}</definedName>
    <definedName name="____www1" localSheetId="21" hidden="1">{#N/A,#N/A,FALSE,"schA"}</definedName>
    <definedName name="____www1" localSheetId="22" hidden="1">{#N/A,#N/A,FALSE,"schA"}</definedName>
    <definedName name="____www1" localSheetId="1" hidden="1">{#N/A,#N/A,FALSE,"schA"}</definedName>
    <definedName name="____www1" localSheetId="26" hidden="1">{#N/A,#N/A,FALSE,"schA"}</definedName>
    <definedName name="____www1" localSheetId="23" hidden="1">{#N/A,#N/A,FALSE,"schA"}</definedName>
    <definedName name="____www1" hidden="1">{#N/A,#N/A,FALSE,"schA"}</definedName>
    <definedName name="___a2" hidden="1">#REF!</definedName>
    <definedName name="___a3" hidden="1">#REF!</definedName>
    <definedName name="___a36" localSheetId="26" hidden="1">{"Accretion";#N/A;FALSE;"Assum"}</definedName>
    <definedName name="___a36" localSheetId="23" hidden="1">{"Accretion";#N/A;FALSE;"Assum"}</definedName>
    <definedName name="___a36" hidden="1">{"Accretion";#N/A;FALSE;"Assum"}</definedName>
    <definedName name="___a37" localSheetId="26" hidden="1">{#N/A,#N/A,TRUE,"Lines",#N/A,#N/A,TRUE;"Stations",#N/A,#N/A,TRUE,"Cap. Expenses",#N/A,#N/A;TRUE,"Land",#N/A,#N/A,TRUE,"Cen Proces Sys",#N/A;#N/A,TRUE,"telecom",#N/A,#N/A,TRUE,"Other"}</definedName>
    <definedName name="___a37" localSheetId="23"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26" hidden="1">{"Assumptions";#N/A;FALSE;"Assum"}</definedName>
    <definedName name="___a38" localSheetId="23" hidden="1">{"Assumptions";#N/A;FALSE;"Assum"}</definedName>
    <definedName name="___a38" hidden="1">{"Assumptions";#N/A;FALSE;"Assum"}</definedName>
    <definedName name="___a39" localSheetId="26" hidden="1">{#N/A;#N/A;FALSE;"CAG"}</definedName>
    <definedName name="___a39" localSheetId="23" hidden="1">{#N/A;#N/A;FALSE;"CAG"}</definedName>
    <definedName name="___a39" hidden="1">{#N/A;#N/A;FALSE;"CAG"}</definedName>
    <definedName name="___a4" hidden="1">#REF!</definedName>
    <definedName name="___a40" localSheetId="26" hidden="1">{#N/A;#N/A;FALSE;"CPB"}</definedName>
    <definedName name="___a40" localSheetId="23" hidden="1">{#N/A;#N/A;FALSE;"CPB"}</definedName>
    <definedName name="___a40" hidden="1">{#N/A;#N/A;FALSE;"CPB"}</definedName>
    <definedName name="___a41" localSheetId="26" hidden="1">{#N/A;#N/A;FALSE;"Credit Summary"}</definedName>
    <definedName name="___a41" localSheetId="23" hidden="1">{#N/A;#N/A;FALSE;"Credit Summary"}</definedName>
    <definedName name="___a41" hidden="1">{#N/A;#N/A;FALSE;"Credit Summary"}</definedName>
    <definedName name="___a42" localSheetId="26" hidden="1">{"FCB_ALL";#N/A;FALSE;"FCB"}</definedName>
    <definedName name="___a42" localSheetId="23" hidden="1">{"FCB_ALL";#N/A;FALSE;"FCB"}</definedName>
    <definedName name="___a42" hidden="1">{"FCB_ALL";#N/A;FALSE;"FCB"}</definedName>
    <definedName name="___a43" localSheetId="26" hidden="1">{"FCB_ALL";#N/A;FALSE;"FCB"}</definedName>
    <definedName name="___a43" localSheetId="23" hidden="1">{"FCB_ALL";#N/A;FALSE;"FCB"}</definedName>
    <definedName name="___a43" hidden="1">{"FCB_ALL";#N/A;FALSE;"FCB"}</definedName>
    <definedName name="___a44" localSheetId="2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26" hidden="1">{#N/A;#N/A;FALSE;"GIS"}</definedName>
    <definedName name="___a45" localSheetId="23" hidden="1">{#N/A;#N/A;FALSE;"GIS"}</definedName>
    <definedName name="___a45" hidden="1">{#N/A;#N/A;FALSE;"GIS"}</definedName>
    <definedName name="___a46" localSheetId="26" hidden="1">{#N/A,#N/A,TRUE,"Cover His PWC",#N/A,#N/A,TRUE;"P&amp;L",#N/A,#N/A,TRUE,"BS",#N/A,#N/A;TRUE,"Depreciation",#N/A,#N/A,TRUE,"GRAPHS",#N/A;#N/A,TRUE,"DCF EBITDA Multiple",#N/A,#N/A,TRUE,"DCF Perpetual Growth"}</definedName>
    <definedName name="___a46" localSheetId="23"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26" hidden="1">{#N/A,#N/A,TRUE,"Cover His T",#N/A,#N/A,TRUE;"P&amp;L",#N/A,#N/A,TRUE,"BS",#N/A,#N/A;TRUE,"Depreciation",#N/A,#N/A,TRUE,"GRAPHS",#N/A;#N/A,TRUE,"DCF EBITDA Multiple",#N/A,#N/A,TRUE,"DCF Perpetual Growth"}</definedName>
    <definedName name="___a47" localSheetId="23"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26" hidden="1">{#N/A;#N/A;FALSE;"HNZ"}</definedName>
    <definedName name="___a48" localSheetId="23" hidden="1">{#N/A;#N/A;FALSE;"HNZ"}</definedName>
    <definedName name="___a48" hidden="1">{#N/A;#N/A;FALSE;"HNZ"}</definedName>
    <definedName name="___a49" localSheetId="2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26" hidden="1">{#N/A;#N/A;FALSE;"K"}</definedName>
    <definedName name="___a50" localSheetId="23" hidden="1">{#N/A;#N/A;FALSE;"K"}</definedName>
    <definedName name="___a50" hidden="1">{#N/A;#N/A;FALSE;"K"}</definedName>
    <definedName name="___a51" localSheetId="2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26" hidden="1">{#N/A;#N/A;FALSE;"MCCRK"}</definedName>
    <definedName name="___a52" localSheetId="23" hidden="1">{#N/A;#N/A;FALSE;"MCCRK"}</definedName>
    <definedName name="___a52" hidden="1">{#N/A;#N/A;FALSE;"MCCRK"}</definedName>
    <definedName name="___a53" localSheetId="26" hidden="1">{#N/A;#N/A;FALSE;"NA"}</definedName>
    <definedName name="___a53" localSheetId="23" hidden="1">{#N/A;#N/A;FALSE;"NA"}</definedName>
    <definedName name="___a53" hidden="1">{#N/A;#N/A;FALSE;"NA"}</definedName>
    <definedName name="___a54" localSheetId="26" hidden="1">{"cap_structure",#N/A,FALSE,"Graph-Mkt Cap";"price",#N/A,FALSE,"Graph-Price";"ebit",#N/A,FALSE,"Graph-EBITDA";"ebitda",#N/A,FALSE,"Graph-EBITDA"}</definedName>
    <definedName name="___a54" localSheetId="23"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26" hidden="1">{"inputs raw data";#N/A;TRUE;"INPUT"}</definedName>
    <definedName name="___a55" localSheetId="23" hidden="1">{"inputs raw data";#N/A;TRUE;"INPUT"}</definedName>
    <definedName name="___a55" hidden="1">{"inputs raw data";#N/A;TRUE;"INPUT"}</definedName>
    <definedName name="___a56" localSheetId="26" hidden="1">{"summary1",#N/A,TRUE;"Comps","summary2",#N/A;TRUE,"Comps","summary3";#N/A,TRUE,"Comps"}</definedName>
    <definedName name="___a56" localSheetId="23" hidden="1">{"summary1",#N/A,TRUE;"Comps","summary2",#N/A;TRUE,"Comps","summary3";#N/A,TRUE,"Comps"}</definedName>
    <definedName name="___a56" hidden="1">{"summary1",#N/A,TRUE;"Comps","summary2",#N/A;TRUE,"Comps","summary3";#N/A,TRUE,"Comps"}</definedName>
    <definedName name="___a57" localSheetId="26" hidden="1">{"summary1",#N/A,TRUE;"Comps","summary2",#N/A;TRUE,"Comps","summary3";#N/A,TRUE,"Comps"}</definedName>
    <definedName name="___a57" localSheetId="23" hidden="1">{"summary1",#N/A,TRUE;"Comps","summary2",#N/A;TRUE,"Comps","summary3";#N/A,TRUE,"Comps"}</definedName>
    <definedName name="___a57" hidden="1">{"summary1",#N/A,TRUE;"Comps","summary2",#N/A;TRUE,"Comps","summary3";#N/A,TRUE,"Comps"}</definedName>
    <definedName name="___a58" localSheetId="26" hidden="1">{#N/A,"DR",FALSE,"increm pf",#N/A,"MAMSI";FALSE,"increm pf",#N/A,"MAXI",FALSE,"increm pf";#N/A,"PCAM",FALSE,"increm pf",#N/A,"PHSV";FALSE,"increm pf",#N/A,"SIE",FALSE,"increm pf"}</definedName>
    <definedName name="___a58" localSheetId="23"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2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26" hidden="1">{#N/A,#N/A,TRUE,"Cover Repl",#N/A,#N/A,TRUE,"P&amp;L";#N/A,#N/A,TRUE,"P&amp;L (2)",#N/A,#N/A,TRUE,"BS";#N/A,#N/A,TRUE,"Depreciation",#N/A,#N/A,TRUE,"GRAPHS";#N/A,#N/A,TRUE,"DCF EBITDA Multiple",#N/A,#N/A,TRUE,"DCF Perpetual Growth"}</definedName>
    <definedName name="___a60" localSheetId="23"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26" hidden="1">{#N/A;#N/A;FALSE;"Trading Summary"}</definedName>
    <definedName name="___a61" localSheetId="23" hidden="1">{#N/A;#N/A;FALSE;"Trading Summary"}</definedName>
    <definedName name="___a61" hidden="1">{#N/A;#N/A;FALSE;"Trading Summary"}</definedName>
    <definedName name="___a62" localSheetId="2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26" hidden="1">{#N/A;#N/A;FALSE;"WWY"}</definedName>
    <definedName name="___a63" localSheetId="23" hidden="1">{#N/A;#N/A;FALSE;"WWY"}</definedName>
    <definedName name="___a63" hidden="1">{#N/A;#N/A;FALSE;"WWY"}</definedName>
    <definedName name="___a64"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2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SD2">#REF!</definedName>
    <definedName name="___bs2">#REF!</definedName>
    <definedName name="___cc1">#N/A</definedName>
    <definedName name="_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26" hidden="1">{#N/A,#N/A,FALSE,"Aging Summary";#N/A,#N/A,FALSE,"Ratio Analysis";#N/A,#N/A,FALSE,"Test 120 Day Accts";#N/A,#N/A,FALSE,"Tickmarks"}</definedName>
    <definedName name="___FA200" localSheetId="23" hidden="1">{#N/A,#N/A,FALSE,"Aging Summary";#N/A,#N/A,FALSE,"Ratio Analysis";#N/A,#N/A,FALSE,"Test 120 Day Accts";#N/A,#N/A,FALSE,"Tickmarks"}</definedName>
    <definedName name="___FA200" hidden="1">{#N/A,#N/A,FALSE,"Aging Summary";#N/A,#N/A,FALSE,"Ratio Analysis";#N/A,#N/A,FALSE,"Test 120 Day Accts";#N/A,#N/A,FALSE,"Tickmarks"}</definedName>
    <definedName name="___K66000">#REF!</definedName>
    <definedName name="___K67000">#REF!</definedName>
    <definedName name="___MAT1">#REF!</definedName>
    <definedName name="___MAT2">#REF!</definedName>
    <definedName name="_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26" hidden="1">{#N/A,#N/A,TRUE,"Income";#N/A,#N/A,TRUE,"IncomeDetail";#N/A,#N/A,TRUE,"Balance";#N/A,#N/A,TRUE,"BalDetail"}</definedName>
    <definedName name="___TB1" localSheetId="23" hidden="1">{#N/A,#N/A,TRUE,"Income";#N/A,#N/A,TRUE,"IncomeDetail";#N/A,#N/A,TRUE,"Balance";#N/A,#N/A,TRUE,"BalDetail"}</definedName>
    <definedName name="___TB1" hidden="1">{#N/A,#N/A,TRUE,"Income";#N/A,#N/A,TRUE,"IncomeDetail";#N/A,#N/A,TRUE,"Balance";#N/A,#N/A,TRUE,"BalDetail"}</definedName>
    <definedName name="___thinkcell0yiY.KZh9UGHKXu_ALs4.g" hidden="1">#REF!</definedName>
    <definedName name="___thinkcellGXdeNDllXEqzynVyu6jM9A" hidden="1">#REF!</definedName>
    <definedName name="___thinkcellHjrwK8xjGUGwHoi4M1AWSQ" hidden="1">#REF!</definedName>
    <definedName name="___thinkcellqBKYna5NmUerUR9llwfFRw" hidden="1">#REF!</definedName>
    <definedName name="___UF1" localSheetId="26" hidden="1">{#N/A,#N/A,FALSE,"BreakoutFY95";#N/A,#N/A,FALSE,"BreakoutFY96";#N/A,#N/A,FALSE,"BreakoutFY97";#N/A,#N/A,FALSE,"BreakoutFY98"}</definedName>
    <definedName name="___UF1" localSheetId="23" hidden="1">{#N/A,#N/A,FALSE,"BreakoutFY95";#N/A,#N/A,FALSE,"BreakoutFY96";#N/A,#N/A,FALSE,"BreakoutFY97";#N/A,#N/A,FALSE,"BreakoutFY98"}</definedName>
    <definedName name="___UF1" hidden="1">{#N/A,#N/A,FALSE,"BreakoutFY95";#N/A,#N/A,FALSE,"BreakoutFY96";#N/A,#N/A,FALSE,"BreakoutFY97";#N/A,#N/A,FALSE,"BreakoutFY98"}</definedName>
    <definedName name="___www1" localSheetId="17" hidden="1">{#N/A,#N/A,FALSE,"schA"}</definedName>
    <definedName name="___www1" localSheetId="18" hidden="1">{#N/A,#N/A,FALSE,"schA"}</definedName>
    <definedName name="___www1" localSheetId="19" hidden="1">{#N/A,#N/A,FALSE,"schA"}</definedName>
    <definedName name="___www1" localSheetId="20" hidden="1">{#N/A,#N/A,FALSE,"schA"}</definedName>
    <definedName name="___www1" localSheetId="21" hidden="1">{#N/A,#N/A,FALSE,"schA"}</definedName>
    <definedName name="___www1" localSheetId="22" hidden="1">{#N/A,#N/A,FALSE,"schA"}</definedName>
    <definedName name="___www1" localSheetId="1" hidden="1">{#N/A,#N/A,FALSE,"schA"}</definedName>
    <definedName name="___www1" localSheetId="26" hidden="1">{#N/A,#N/A,FALSE,"schA"}</definedName>
    <definedName name="___www1" localSheetId="23" hidden="1">{#N/A,#N/A,FALSE,"schA"}</definedName>
    <definedName name="___www1" hidden="1">{#N/A,#N/A,FALSE,"schA"}</definedName>
    <definedName name="___www1_1" localSheetId="17" hidden="1">{#N/A,#N/A,FALSE,"schA"}</definedName>
    <definedName name="___www1_1" localSheetId="18" hidden="1">{#N/A,#N/A,FALSE,"schA"}</definedName>
    <definedName name="___www1_1" localSheetId="19" hidden="1">{#N/A,#N/A,FALSE,"schA"}</definedName>
    <definedName name="___www1_1" localSheetId="20" hidden="1">{#N/A,#N/A,FALSE,"schA"}</definedName>
    <definedName name="___www1_1" localSheetId="21" hidden="1">{#N/A,#N/A,FALSE,"schA"}</definedName>
    <definedName name="___www1_1" localSheetId="22" hidden="1">{#N/A,#N/A,FALSE,"schA"}</definedName>
    <definedName name="___www1_1" localSheetId="1" hidden="1">{#N/A,#N/A,FALSE,"schA"}</definedName>
    <definedName name="___www1_1" localSheetId="26" hidden="1">{#N/A,#N/A,FALSE,"schA"}</definedName>
    <definedName name="___www1_1" localSheetId="23" hidden="1">{#N/A,#N/A,FALSE,"schA"}</definedName>
    <definedName name="___www1_1" hidden="1">{#N/A,#N/A,FALSE,"schA"}</definedName>
    <definedName name="___www1_1_1" localSheetId="17" hidden="1">{#N/A,#N/A,FALSE,"schA"}</definedName>
    <definedName name="___www1_1_1" localSheetId="18" hidden="1">{#N/A,#N/A,FALSE,"schA"}</definedName>
    <definedName name="___www1_1_1" localSheetId="19" hidden="1">{#N/A,#N/A,FALSE,"schA"}</definedName>
    <definedName name="___www1_1_1" localSheetId="20" hidden="1">{#N/A,#N/A,FALSE,"schA"}</definedName>
    <definedName name="___www1_1_1" localSheetId="21" hidden="1">{#N/A,#N/A,FALSE,"schA"}</definedName>
    <definedName name="___www1_1_1" localSheetId="22" hidden="1">{#N/A,#N/A,FALSE,"schA"}</definedName>
    <definedName name="___www1_1_1" localSheetId="1" hidden="1">{#N/A,#N/A,FALSE,"schA"}</definedName>
    <definedName name="___www1_1_1" localSheetId="26" hidden="1">{#N/A,#N/A,FALSE,"schA"}</definedName>
    <definedName name="___www1_1_1" localSheetId="23" hidden="1">{#N/A,#N/A,FALSE,"schA"}</definedName>
    <definedName name="___www1_1_1" hidden="1">{#N/A,#N/A,FALSE,"schA"}</definedName>
    <definedName name="___www1_1_2" localSheetId="17" hidden="1">{#N/A,#N/A,FALSE,"schA"}</definedName>
    <definedName name="___www1_1_2" localSheetId="18" hidden="1">{#N/A,#N/A,FALSE,"schA"}</definedName>
    <definedName name="___www1_1_2" localSheetId="19" hidden="1">{#N/A,#N/A,FALSE,"schA"}</definedName>
    <definedName name="___www1_1_2" localSheetId="20" hidden="1">{#N/A,#N/A,FALSE,"schA"}</definedName>
    <definedName name="___www1_1_2" localSheetId="21" hidden="1">{#N/A,#N/A,FALSE,"schA"}</definedName>
    <definedName name="___www1_1_2" localSheetId="22" hidden="1">{#N/A,#N/A,FALSE,"schA"}</definedName>
    <definedName name="___www1_1_2" localSheetId="1" hidden="1">{#N/A,#N/A,FALSE,"schA"}</definedName>
    <definedName name="___www1_1_2" localSheetId="26" hidden="1">{#N/A,#N/A,FALSE,"schA"}</definedName>
    <definedName name="___www1_1_2" localSheetId="23" hidden="1">{#N/A,#N/A,FALSE,"schA"}</definedName>
    <definedName name="___www1_1_2" hidden="1">{#N/A,#N/A,FALSE,"schA"}</definedName>
    <definedName name="___www1_1_3" localSheetId="17" hidden="1">{#N/A,#N/A,FALSE,"schA"}</definedName>
    <definedName name="___www1_1_3" localSheetId="18" hidden="1">{#N/A,#N/A,FALSE,"schA"}</definedName>
    <definedName name="___www1_1_3" localSheetId="19" hidden="1">{#N/A,#N/A,FALSE,"schA"}</definedName>
    <definedName name="___www1_1_3" localSheetId="20" hidden="1">{#N/A,#N/A,FALSE,"schA"}</definedName>
    <definedName name="___www1_1_3" localSheetId="21" hidden="1">{#N/A,#N/A,FALSE,"schA"}</definedName>
    <definedName name="___www1_1_3" localSheetId="22" hidden="1">{#N/A,#N/A,FALSE,"schA"}</definedName>
    <definedName name="___www1_1_3" localSheetId="1" hidden="1">{#N/A,#N/A,FALSE,"schA"}</definedName>
    <definedName name="___www1_1_3" localSheetId="26" hidden="1">{#N/A,#N/A,FALSE,"schA"}</definedName>
    <definedName name="___www1_1_3" localSheetId="23" hidden="1">{#N/A,#N/A,FALSE,"schA"}</definedName>
    <definedName name="___www1_1_3" hidden="1">{#N/A,#N/A,FALSE,"schA"}</definedName>
    <definedName name="___www1_2" localSheetId="17" hidden="1">{#N/A,#N/A,FALSE,"schA"}</definedName>
    <definedName name="___www1_2" localSheetId="18" hidden="1">{#N/A,#N/A,FALSE,"schA"}</definedName>
    <definedName name="___www1_2" localSheetId="19" hidden="1">{#N/A,#N/A,FALSE,"schA"}</definedName>
    <definedName name="___www1_2" localSheetId="20" hidden="1">{#N/A,#N/A,FALSE,"schA"}</definedName>
    <definedName name="___www1_2" localSheetId="21" hidden="1">{#N/A,#N/A,FALSE,"schA"}</definedName>
    <definedName name="___www1_2" localSheetId="22" hidden="1">{#N/A,#N/A,FALSE,"schA"}</definedName>
    <definedName name="___www1_2" localSheetId="1" hidden="1">{#N/A,#N/A,FALSE,"schA"}</definedName>
    <definedName name="___www1_2" localSheetId="26" hidden="1">{#N/A,#N/A,FALSE,"schA"}</definedName>
    <definedName name="___www1_2" localSheetId="23" hidden="1">{#N/A,#N/A,FALSE,"schA"}</definedName>
    <definedName name="___www1_2" hidden="1">{#N/A,#N/A,FALSE,"schA"}</definedName>
    <definedName name="___www1_2_1" localSheetId="17" hidden="1">{#N/A,#N/A,FALSE,"schA"}</definedName>
    <definedName name="___www1_2_1" localSheetId="18" hidden="1">{#N/A,#N/A,FALSE,"schA"}</definedName>
    <definedName name="___www1_2_1" localSheetId="19" hidden="1">{#N/A,#N/A,FALSE,"schA"}</definedName>
    <definedName name="___www1_2_1" localSheetId="20" hidden="1">{#N/A,#N/A,FALSE,"schA"}</definedName>
    <definedName name="___www1_2_1" localSheetId="21" hidden="1">{#N/A,#N/A,FALSE,"schA"}</definedName>
    <definedName name="___www1_2_1" localSheetId="22" hidden="1">{#N/A,#N/A,FALSE,"schA"}</definedName>
    <definedName name="___www1_2_1" localSheetId="1" hidden="1">{#N/A,#N/A,FALSE,"schA"}</definedName>
    <definedName name="___www1_2_1" localSheetId="26" hidden="1">{#N/A,#N/A,FALSE,"schA"}</definedName>
    <definedName name="___www1_2_1" localSheetId="23" hidden="1">{#N/A,#N/A,FALSE,"schA"}</definedName>
    <definedName name="___www1_2_1" hidden="1">{#N/A,#N/A,FALSE,"schA"}</definedName>
    <definedName name="___www1_2_2" localSheetId="17" hidden="1">{#N/A,#N/A,FALSE,"schA"}</definedName>
    <definedName name="___www1_2_2" localSheetId="18" hidden="1">{#N/A,#N/A,FALSE,"schA"}</definedName>
    <definedName name="___www1_2_2" localSheetId="19" hidden="1">{#N/A,#N/A,FALSE,"schA"}</definedName>
    <definedName name="___www1_2_2" localSheetId="20" hidden="1">{#N/A,#N/A,FALSE,"schA"}</definedName>
    <definedName name="___www1_2_2" localSheetId="21" hidden="1">{#N/A,#N/A,FALSE,"schA"}</definedName>
    <definedName name="___www1_2_2" localSheetId="22" hidden="1">{#N/A,#N/A,FALSE,"schA"}</definedName>
    <definedName name="___www1_2_2" localSheetId="1" hidden="1">{#N/A,#N/A,FALSE,"schA"}</definedName>
    <definedName name="___www1_2_2" localSheetId="26" hidden="1">{#N/A,#N/A,FALSE,"schA"}</definedName>
    <definedName name="___www1_2_2" localSheetId="23" hidden="1">{#N/A,#N/A,FALSE,"schA"}</definedName>
    <definedName name="___www1_2_2" hidden="1">{#N/A,#N/A,FALSE,"schA"}</definedName>
    <definedName name="___www1_2_3" localSheetId="17" hidden="1">{#N/A,#N/A,FALSE,"schA"}</definedName>
    <definedName name="___www1_2_3" localSheetId="18" hidden="1">{#N/A,#N/A,FALSE,"schA"}</definedName>
    <definedName name="___www1_2_3" localSheetId="19" hidden="1">{#N/A,#N/A,FALSE,"schA"}</definedName>
    <definedName name="___www1_2_3" localSheetId="20" hidden="1">{#N/A,#N/A,FALSE,"schA"}</definedName>
    <definedName name="___www1_2_3" localSheetId="21" hidden="1">{#N/A,#N/A,FALSE,"schA"}</definedName>
    <definedName name="___www1_2_3" localSheetId="22" hidden="1">{#N/A,#N/A,FALSE,"schA"}</definedName>
    <definedName name="___www1_2_3" localSheetId="1" hidden="1">{#N/A,#N/A,FALSE,"schA"}</definedName>
    <definedName name="___www1_2_3" localSheetId="26" hidden="1">{#N/A,#N/A,FALSE,"schA"}</definedName>
    <definedName name="___www1_2_3" localSheetId="23" hidden="1">{#N/A,#N/A,FALSE,"schA"}</definedName>
    <definedName name="___www1_2_3" hidden="1">{#N/A,#N/A,FALSE,"schA"}</definedName>
    <definedName name="___www1_3" localSheetId="17" hidden="1">{#N/A,#N/A,FALSE,"schA"}</definedName>
    <definedName name="___www1_3" localSheetId="18" hidden="1">{#N/A,#N/A,FALSE,"schA"}</definedName>
    <definedName name="___www1_3" localSheetId="19" hidden="1">{#N/A,#N/A,FALSE,"schA"}</definedName>
    <definedName name="___www1_3" localSheetId="20" hidden="1">{#N/A,#N/A,FALSE,"schA"}</definedName>
    <definedName name="___www1_3" localSheetId="21" hidden="1">{#N/A,#N/A,FALSE,"schA"}</definedName>
    <definedName name="___www1_3" localSheetId="22" hidden="1">{#N/A,#N/A,FALSE,"schA"}</definedName>
    <definedName name="___www1_3" localSheetId="1" hidden="1">{#N/A,#N/A,FALSE,"schA"}</definedName>
    <definedName name="___www1_3" localSheetId="26" hidden="1">{#N/A,#N/A,FALSE,"schA"}</definedName>
    <definedName name="___www1_3" localSheetId="23" hidden="1">{#N/A,#N/A,FALSE,"schA"}</definedName>
    <definedName name="___www1_3" hidden="1">{#N/A,#N/A,FALSE,"schA"}</definedName>
    <definedName name="___www1_3_1" localSheetId="17" hidden="1">{#N/A,#N/A,FALSE,"schA"}</definedName>
    <definedName name="___www1_3_1" localSheetId="18" hidden="1">{#N/A,#N/A,FALSE,"schA"}</definedName>
    <definedName name="___www1_3_1" localSheetId="19" hidden="1">{#N/A,#N/A,FALSE,"schA"}</definedName>
    <definedName name="___www1_3_1" localSheetId="20" hidden="1">{#N/A,#N/A,FALSE,"schA"}</definedName>
    <definedName name="___www1_3_1" localSheetId="21" hidden="1">{#N/A,#N/A,FALSE,"schA"}</definedName>
    <definedName name="___www1_3_1" localSheetId="22" hidden="1">{#N/A,#N/A,FALSE,"schA"}</definedName>
    <definedName name="___www1_3_1" localSheetId="1" hidden="1">{#N/A,#N/A,FALSE,"schA"}</definedName>
    <definedName name="___www1_3_1" localSheetId="26" hidden="1">{#N/A,#N/A,FALSE,"schA"}</definedName>
    <definedName name="___www1_3_1" localSheetId="23" hidden="1">{#N/A,#N/A,FALSE,"schA"}</definedName>
    <definedName name="___www1_3_1" hidden="1">{#N/A,#N/A,FALSE,"schA"}</definedName>
    <definedName name="___www1_3_2" localSheetId="17" hidden="1">{#N/A,#N/A,FALSE,"schA"}</definedName>
    <definedName name="___www1_3_2" localSheetId="18" hidden="1">{#N/A,#N/A,FALSE,"schA"}</definedName>
    <definedName name="___www1_3_2" localSheetId="19" hidden="1">{#N/A,#N/A,FALSE,"schA"}</definedName>
    <definedName name="___www1_3_2" localSheetId="20" hidden="1">{#N/A,#N/A,FALSE,"schA"}</definedName>
    <definedName name="___www1_3_2" localSheetId="21" hidden="1">{#N/A,#N/A,FALSE,"schA"}</definedName>
    <definedName name="___www1_3_2" localSheetId="22" hidden="1">{#N/A,#N/A,FALSE,"schA"}</definedName>
    <definedName name="___www1_3_2" localSheetId="1" hidden="1">{#N/A,#N/A,FALSE,"schA"}</definedName>
    <definedName name="___www1_3_2" localSheetId="26" hidden="1">{#N/A,#N/A,FALSE,"schA"}</definedName>
    <definedName name="___www1_3_2" localSheetId="23" hidden="1">{#N/A,#N/A,FALSE,"schA"}</definedName>
    <definedName name="___www1_3_2" hidden="1">{#N/A,#N/A,FALSE,"schA"}</definedName>
    <definedName name="___www1_3_3" localSheetId="17" hidden="1">{#N/A,#N/A,FALSE,"schA"}</definedName>
    <definedName name="___www1_3_3" localSheetId="18" hidden="1">{#N/A,#N/A,FALSE,"schA"}</definedName>
    <definedName name="___www1_3_3" localSheetId="19" hidden="1">{#N/A,#N/A,FALSE,"schA"}</definedName>
    <definedName name="___www1_3_3" localSheetId="20" hidden="1">{#N/A,#N/A,FALSE,"schA"}</definedName>
    <definedName name="___www1_3_3" localSheetId="21" hidden="1">{#N/A,#N/A,FALSE,"schA"}</definedName>
    <definedName name="___www1_3_3" localSheetId="22" hidden="1">{#N/A,#N/A,FALSE,"schA"}</definedName>
    <definedName name="___www1_3_3" localSheetId="1" hidden="1">{#N/A,#N/A,FALSE,"schA"}</definedName>
    <definedName name="___www1_3_3" localSheetId="26" hidden="1">{#N/A,#N/A,FALSE,"schA"}</definedName>
    <definedName name="___www1_3_3" localSheetId="23" hidden="1">{#N/A,#N/A,FALSE,"schA"}</definedName>
    <definedName name="___www1_3_3" hidden="1">{#N/A,#N/A,FALSE,"schA"}</definedName>
    <definedName name="___www1_4" localSheetId="17" hidden="1">{#N/A,#N/A,FALSE,"schA"}</definedName>
    <definedName name="___www1_4" localSheetId="18" hidden="1">{#N/A,#N/A,FALSE,"schA"}</definedName>
    <definedName name="___www1_4" localSheetId="19" hidden="1">{#N/A,#N/A,FALSE,"schA"}</definedName>
    <definedName name="___www1_4" localSheetId="20" hidden="1">{#N/A,#N/A,FALSE,"schA"}</definedName>
    <definedName name="___www1_4" localSheetId="21" hidden="1">{#N/A,#N/A,FALSE,"schA"}</definedName>
    <definedName name="___www1_4" localSheetId="22" hidden="1">{#N/A,#N/A,FALSE,"schA"}</definedName>
    <definedName name="___www1_4" localSheetId="1" hidden="1">{#N/A,#N/A,FALSE,"schA"}</definedName>
    <definedName name="___www1_4" localSheetId="26" hidden="1">{#N/A,#N/A,FALSE,"schA"}</definedName>
    <definedName name="___www1_4" localSheetId="23" hidden="1">{#N/A,#N/A,FALSE,"schA"}</definedName>
    <definedName name="___www1_4" hidden="1">{#N/A,#N/A,FALSE,"schA"}</definedName>
    <definedName name="___www1_4_1" localSheetId="17" hidden="1">{#N/A,#N/A,FALSE,"schA"}</definedName>
    <definedName name="___www1_4_1" localSheetId="18" hidden="1">{#N/A,#N/A,FALSE,"schA"}</definedName>
    <definedName name="___www1_4_1" localSheetId="19" hidden="1">{#N/A,#N/A,FALSE,"schA"}</definedName>
    <definedName name="___www1_4_1" localSheetId="20" hidden="1">{#N/A,#N/A,FALSE,"schA"}</definedName>
    <definedName name="___www1_4_1" localSheetId="21" hidden="1">{#N/A,#N/A,FALSE,"schA"}</definedName>
    <definedName name="___www1_4_1" localSheetId="22" hidden="1">{#N/A,#N/A,FALSE,"schA"}</definedName>
    <definedName name="___www1_4_1" localSheetId="1" hidden="1">{#N/A,#N/A,FALSE,"schA"}</definedName>
    <definedName name="___www1_4_1" localSheetId="26" hidden="1">{#N/A,#N/A,FALSE,"schA"}</definedName>
    <definedName name="___www1_4_1" localSheetId="23" hidden="1">{#N/A,#N/A,FALSE,"schA"}</definedName>
    <definedName name="___www1_4_1" hidden="1">{#N/A,#N/A,FALSE,"schA"}</definedName>
    <definedName name="___www1_4_2" localSheetId="17" hidden="1">{#N/A,#N/A,FALSE,"schA"}</definedName>
    <definedName name="___www1_4_2" localSheetId="18" hidden="1">{#N/A,#N/A,FALSE,"schA"}</definedName>
    <definedName name="___www1_4_2" localSheetId="19" hidden="1">{#N/A,#N/A,FALSE,"schA"}</definedName>
    <definedName name="___www1_4_2" localSheetId="20" hidden="1">{#N/A,#N/A,FALSE,"schA"}</definedName>
    <definedName name="___www1_4_2" localSheetId="21" hidden="1">{#N/A,#N/A,FALSE,"schA"}</definedName>
    <definedName name="___www1_4_2" localSheetId="22" hidden="1">{#N/A,#N/A,FALSE,"schA"}</definedName>
    <definedName name="___www1_4_2" localSheetId="1" hidden="1">{#N/A,#N/A,FALSE,"schA"}</definedName>
    <definedName name="___www1_4_2" localSheetId="26" hidden="1">{#N/A,#N/A,FALSE,"schA"}</definedName>
    <definedName name="___www1_4_2" localSheetId="23" hidden="1">{#N/A,#N/A,FALSE,"schA"}</definedName>
    <definedName name="___www1_4_2" hidden="1">{#N/A,#N/A,FALSE,"schA"}</definedName>
    <definedName name="___www1_4_3" localSheetId="17" hidden="1">{#N/A,#N/A,FALSE,"schA"}</definedName>
    <definedName name="___www1_4_3" localSheetId="18" hidden="1">{#N/A,#N/A,FALSE,"schA"}</definedName>
    <definedName name="___www1_4_3" localSheetId="19" hidden="1">{#N/A,#N/A,FALSE,"schA"}</definedName>
    <definedName name="___www1_4_3" localSheetId="20" hidden="1">{#N/A,#N/A,FALSE,"schA"}</definedName>
    <definedName name="___www1_4_3" localSheetId="21" hidden="1">{#N/A,#N/A,FALSE,"schA"}</definedName>
    <definedName name="___www1_4_3" localSheetId="22" hidden="1">{#N/A,#N/A,FALSE,"schA"}</definedName>
    <definedName name="___www1_4_3" localSheetId="1" hidden="1">{#N/A,#N/A,FALSE,"schA"}</definedName>
    <definedName name="___www1_4_3" localSheetId="26" hidden="1">{#N/A,#N/A,FALSE,"schA"}</definedName>
    <definedName name="___www1_4_3" localSheetId="23" hidden="1">{#N/A,#N/A,FALSE,"schA"}</definedName>
    <definedName name="___www1_4_3" hidden="1">{#N/A,#N/A,FALSE,"schA"}</definedName>
    <definedName name="___www1_5" localSheetId="17" hidden="1">{#N/A,#N/A,FALSE,"schA"}</definedName>
    <definedName name="___www1_5" localSheetId="18" hidden="1">{#N/A,#N/A,FALSE,"schA"}</definedName>
    <definedName name="___www1_5" localSheetId="19" hidden="1">{#N/A,#N/A,FALSE,"schA"}</definedName>
    <definedName name="___www1_5" localSheetId="20" hidden="1">{#N/A,#N/A,FALSE,"schA"}</definedName>
    <definedName name="___www1_5" localSheetId="21" hidden="1">{#N/A,#N/A,FALSE,"schA"}</definedName>
    <definedName name="___www1_5" localSheetId="22" hidden="1">{#N/A,#N/A,FALSE,"schA"}</definedName>
    <definedName name="___www1_5" localSheetId="1" hidden="1">{#N/A,#N/A,FALSE,"schA"}</definedName>
    <definedName name="___www1_5" localSheetId="26" hidden="1">{#N/A,#N/A,FALSE,"schA"}</definedName>
    <definedName name="___www1_5" localSheetId="23" hidden="1">{#N/A,#N/A,FALSE,"schA"}</definedName>
    <definedName name="___www1_5" hidden="1">{#N/A,#N/A,FALSE,"schA"}</definedName>
    <definedName name="___www1_5_1" localSheetId="17" hidden="1">{#N/A,#N/A,FALSE,"schA"}</definedName>
    <definedName name="___www1_5_1" localSheetId="18" hidden="1">{#N/A,#N/A,FALSE,"schA"}</definedName>
    <definedName name="___www1_5_1" localSheetId="19" hidden="1">{#N/A,#N/A,FALSE,"schA"}</definedName>
    <definedName name="___www1_5_1" localSheetId="20" hidden="1">{#N/A,#N/A,FALSE,"schA"}</definedName>
    <definedName name="___www1_5_1" localSheetId="21" hidden="1">{#N/A,#N/A,FALSE,"schA"}</definedName>
    <definedName name="___www1_5_1" localSheetId="22" hidden="1">{#N/A,#N/A,FALSE,"schA"}</definedName>
    <definedName name="___www1_5_1" localSheetId="1" hidden="1">{#N/A,#N/A,FALSE,"schA"}</definedName>
    <definedName name="___www1_5_1" localSheetId="26" hidden="1">{#N/A,#N/A,FALSE,"schA"}</definedName>
    <definedName name="___www1_5_1" localSheetId="23" hidden="1">{#N/A,#N/A,FALSE,"schA"}</definedName>
    <definedName name="___www1_5_1" hidden="1">{#N/A,#N/A,FALSE,"schA"}</definedName>
    <definedName name="___www1_5_2" localSheetId="17" hidden="1">{#N/A,#N/A,FALSE,"schA"}</definedName>
    <definedName name="___www1_5_2" localSheetId="18" hidden="1">{#N/A,#N/A,FALSE,"schA"}</definedName>
    <definedName name="___www1_5_2" localSheetId="19" hidden="1">{#N/A,#N/A,FALSE,"schA"}</definedName>
    <definedName name="___www1_5_2" localSheetId="20" hidden="1">{#N/A,#N/A,FALSE,"schA"}</definedName>
    <definedName name="___www1_5_2" localSheetId="21" hidden="1">{#N/A,#N/A,FALSE,"schA"}</definedName>
    <definedName name="___www1_5_2" localSheetId="22" hidden="1">{#N/A,#N/A,FALSE,"schA"}</definedName>
    <definedName name="___www1_5_2" localSheetId="1" hidden="1">{#N/A,#N/A,FALSE,"schA"}</definedName>
    <definedName name="___www1_5_2" localSheetId="26" hidden="1">{#N/A,#N/A,FALSE,"schA"}</definedName>
    <definedName name="___www1_5_2" localSheetId="23" hidden="1">{#N/A,#N/A,FALSE,"schA"}</definedName>
    <definedName name="___www1_5_2" hidden="1">{#N/A,#N/A,FALSE,"schA"}</definedName>
    <definedName name="___www1_5_3" localSheetId="17" hidden="1">{#N/A,#N/A,FALSE,"schA"}</definedName>
    <definedName name="___www1_5_3" localSheetId="18" hidden="1">{#N/A,#N/A,FALSE,"schA"}</definedName>
    <definedName name="___www1_5_3" localSheetId="19" hidden="1">{#N/A,#N/A,FALSE,"schA"}</definedName>
    <definedName name="___www1_5_3" localSheetId="20" hidden="1">{#N/A,#N/A,FALSE,"schA"}</definedName>
    <definedName name="___www1_5_3" localSheetId="21" hidden="1">{#N/A,#N/A,FALSE,"schA"}</definedName>
    <definedName name="___www1_5_3" localSheetId="22" hidden="1">{#N/A,#N/A,FALSE,"schA"}</definedName>
    <definedName name="___www1_5_3" localSheetId="1" hidden="1">{#N/A,#N/A,FALSE,"schA"}</definedName>
    <definedName name="___www1_5_3" localSheetId="26" hidden="1">{#N/A,#N/A,FALSE,"schA"}</definedName>
    <definedName name="___www1_5_3" localSheetId="23" hidden="1">{#N/A,#N/A,FALSE,"schA"}</definedName>
    <definedName name="___www1_5_3" hidden="1">{#N/A,#N/A,FALSE,"schA"}</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localSheetId="21" hidden="1">#REF!</definedName>
    <definedName name="__123Graph_A" localSheetId="22" hidden="1">#REF!</definedName>
    <definedName name="__123Graph_A" localSheetId="1"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OAL" localSheetId="17" hidden="1">#REF!</definedName>
    <definedName name="__123Graph_ACOAL" localSheetId="18" hidden="1">#REF!</definedName>
    <definedName name="__123Graph_ACOAL" localSheetId="19" hidden="1">#REF!</definedName>
    <definedName name="__123Graph_ACOAL" localSheetId="20" hidden="1">#REF!</definedName>
    <definedName name="__123Graph_ACOAL" localSheetId="21" hidden="1">#REF!</definedName>
    <definedName name="__123Graph_ACOAL" localSheetId="22" hidden="1">#REF!</definedName>
    <definedName name="__123Graph_ACOAL" localSheetId="1" hidden="1">#REF!</definedName>
    <definedName name="__123Graph_ACOAL" hidden="1">#REF!</definedName>
    <definedName name="__123Graph_B" localSheetId="17" hidden="1">#REF!</definedName>
    <definedName name="__123Graph_B" localSheetId="18" hidden="1">#REF!</definedName>
    <definedName name="__123Graph_B" localSheetId="19" hidden="1">#REF!</definedName>
    <definedName name="__123Graph_B" localSheetId="20" hidden="1">#REF!</definedName>
    <definedName name="__123Graph_B" localSheetId="21" hidden="1">#REF!</definedName>
    <definedName name="__123Graph_B" localSheetId="22" hidden="1">#REF!</definedName>
    <definedName name="__123Graph_B" localSheetId="1"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OAL" localSheetId="17" hidden="1">#REF!</definedName>
    <definedName name="__123Graph_BCOAL" localSheetId="18" hidden="1">#REF!</definedName>
    <definedName name="__123Graph_BCOAL" localSheetId="19" hidden="1">#REF!</definedName>
    <definedName name="__123Graph_BCOAL" localSheetId="20" hidden="1">#REF!</definedName>
    <definedName name="__123Graph_BCOAL" localSheetId="21" hidden="1">#REF!</definedName>
    <definedName name="__123Graph_BCOAL" localSheetId="22" hidden="1">#REF!</definedName>
    <definedName name="__123Graph_BCOAL" localSheetId="1" hidden="1">#REF!</definedName>
    <definedName name="__123Graph_BCOAL" hidden="1">#REF!</definedName>
    <definedName name="__123Graph_C" localSheetId="17" hidden="1">#REF!</definedName>
    <definedName name="__123Graph_C" localSheetId="18"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CBAR" hidden="1">#REF!</definedName>
    <definedName name="__123Graph_CCOAL" localSheetId="17" hidden="1">#REF!</definedName>
    <definedName name="__123Graph_CCOAL" localSheetId="18" hidden="1">#REF!</definedName>
    <definedName name="__123Graph_CCOAL" localSheetId="19" hidden="1">#REF!</definedName>
    <definedName name="__123Graph_CCOAL" localSheetId="20" hidden="1">#REF!</definedName>
    <definedName name="__123Graph_CCOAL" localSheetId="21" hidden="1">#REF!</definedName>
    <definedName name="__123Graph_CCOAL" localSheetId="22" hidden="1">#REF!</definedName>
    <definedName name="__123Graph_CCOAL" localSheetId="1" hidden="1">#REF!</definedName>
    <definedName name="__123Graph_CCOAL" hidden="1">#REF!</definedName>
    <definedName name="__123Graph_D" localSheetId="17" hidden="1">#REF!</definedName>
    <definedName name="__123Graph_D" localSheetId="18" hidden="1">#REF!</definedName>
    <definedName name="__123Graph_D" localSheetId="19" hidden="1">#REF!</definedName>
    <definedName name="__123Graph_D" localSheetId="20" hidden="1">#REF!</definedName>
    <definedName name="__123Graph_D" localSheetId="21" hidden="1">#REF!</definedName>
    <definedName name="__123Graph_D" localSheetId="22" hidden="1">#REF!</definedName>
    <definedName name="__123Graph_D" localSheetId="1" hidden="1">#REF!</definedName>
    <definedName name="__123Graph_D" hidden="1">#REF!</definedName>
    <definedName name="__123Graph_DBAR" hidden="1">#REF!</definedName>
    <definedName name="__123Graph_DCOAL" localSheetId="17" hidden="1">#REF!</definedName>
    <definedName name="__123Graph_DCOAL" localSheetId="18" hidden="1">#REF!</definedName>
    <definedName name="__123Graph_DCOAL" localSheetId="19" hidden="1">#REF!</definedName>
    <definedName name="__123Graph_DCOAL" localSheetId="20" hidden="1">#REF!</definedName>
    <definedName name="__123Graph_DCOAL" localSheetId="21" hidden="1">#REF!</definedName>
    <definedName name="__123Graph_DCOAL" localSheetId="22" hidden="1">#REF!</definedName>
    <definedName name="__123Graph_DCOAL" localSheetId="1" hidden="1">#REF!</definedName>
    <definedName name="__123Graph_DCOAL"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EBAR" hidden="1">#REF!</definedName>
    <definedName name="__123Graph_ECOAL" localSheetId="17" hidden="1">#REF!</definedName>
    <definedName name="__123Graph_ECOAL" localSheetId="18" hidden="1">#REF!</definedName>
    <definedName name="__123Graph_ECOAL" localSheetId="19" hidden="1">#REF!</definedName>
    <definedName name="__123Graph_ECOAL" localSheetId="20" hidden="1">#REF!</definedName>
    <definedName name="__123Graph_ECOAL" localSheetId="21" hidden="1">#REF!</definedName>
    <definedName name="__123Graph_ECOAL" localSheetId="22" hidden="1">#REF!</definedName>
    <definedName name="__123Graph_ECOAL" localSheetId="1" hidden="1">#REF!</definedName>
    <definedName name="__123Graph_ECOAL" hidden="1">#REF!</definedName>
    <definedName name="__123Graph_F" hidden="1">#REF!</definedName>
    <definedName name="__123Graph_FBAR" hidden="1">#REF!</definedName>
    <definedName name="__123Graph_X" localSheetId="17" hidden="1">#REF!</definedName>
    <definedName name="__123Graph_X" localSheetId="18" hidden="1">#REF!</definedName>
    <definedName name="__123Graph_X" localSheetId="19" hidden="1">#REF!</definedName>
    <definedName name="__123Graph_X" localSheetId="20" hidden="1">#REF!</definedName>
    <definedName name="__123Graph_X" localSheetId="21" hidden="1">#REF!</definedName>
    <definedName name="__123Graph_X" localSheetId="22" hidden="1">#REF!</definedName>
    <definedName name="__123Graph_X" localSheetId="1"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OAL" localSheetId="17" hidden="1">#REF!</definedName>
    <definedName name="__123Graph_XCOAL" localSheetId="18" hidden="1">#REF!</definedName>
    <definedName name="__123Graph_XCOAL" localSheetId="19" hidden="1">#REF!</definedName>
    <definedName name="__123Graph_XCOAL" localSheetId="20" hidden="1">#REF!</definedName>
    <definedName name="__123Graph_XCOAL" localSheetId="21" hidden="1">#REF!</definedName>
    <definedName name="__123Graph_XCOAL" localSheetId="22" hidden="1">#REF!</definedName>
    <definedName name="__123Graph_XCOAL" localSheetId="1" hidden="1">#REF!</definedName>
    <definedName name="__123Graph_XCOAL" hidden="1">#REF!</definedName>
    <definedName name="__a2" hidden="1">#REF!</definedName>
    <definedName name="__a3" hidden="1">#REF!</definedName>
    <definedName name="__a36" localSheetId="26" hidden="1">{"Accretion";#N/A;FALSE;"Assum"}</definedName>
    <definedName name="__a36" localSheetId="23" hidden="1">{"Accretion";#N/A;FALSE;"Assum"}</definedName>
    <definedName name="__a36" hidden="1">{"Accretion";#N/A;FALSE;"Assum"}</definedName>
    <definedName name="__a37" localSheetId="26" hidden="1">{#N/A,#N/A,TRUE,"Lines",#N/A,#N/A,TRUE;"Stations",#N/A,#N/A,TRUE,"Cap. Expenses",#N/A,#N/A;TRUE,"Land",#N/A,#N/A,TRUE,"Cen Proces Sys",#N/A;#N/A,TRUE,"telecom",#N/A,#N/A,TRUE,"Other"}</definedName>
    <definedName name="__a37" localSheetId="23"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26" hidden="1">{"Assumptions";#N/A;FALSE;"Assum"}</definedName>
    <definedName name="__a38" localSheetId="23" hidden="1">{"Assumptions";#N/A;FALSE;"Assum"}</definedName>
    <definedName name="__a38" hidden="1">{"Assumptions";#N/A;FALSE;"Assum"}</definedName>
    <definedName name="__a39" localSheetId="26" hidden="1">{#N/A;#N/A;FALSE;"CAG"}</definedName>
    <definedName name="__a39" localSheetId="23" hidden="1">{#N/A;#N/A;FALSE;"CAG"}</definedName>
    <definedName name="__a39" hidden="1">{#N/A;#N/A;FALSE;"CAG"}</definedName>
    <definedName name="__a4" hidden="1">#REF!</definedName>
    <definedName name="__a40" localSheetId="26" hidden="1">{#N/A;#N/A;FALSE;"CPB"}</definedName>
    <definedName name="__a40" localSheetId="23" hidden="1">{#N/A;#N/A;FALSE;"CPB"}</definedName>
    <definedName name="__a40" hidden="1">{#N/A;#N/A;FALSE;"CPB"}</definedName>
    <definedName name="__a41" localSheetId="26" hidden="1">{#N/A;#N/A;FALSE;"Credit Summary"}</definedName>
    <definedName name="__a41" localSheetId="23" hidden="1">{#N/A;#N/A;FALSE;"Credit Summary"}</definedName>
    <definedName name="__a41" hidden="1">{#N/A;#N/A;FALSE;"Credit Summary"}</definedName>
    <definedName name="__a42" localSheetId="26" hidden="1">{"FCB_ALL";#N/A;FALSE;"FCB"}</definedName>
    <definedName name="__a42" localSheetId="23" hidden="1">{"FCB_ALL";#N/A;FALSE;"FCB"}</definedName>
    <definedName name="__a42" hidden="1">{"FCB_ALL";#N/A;FALSE;"FCB"}</definedName>
    <definedName name="__a43" localSheetId="26" hidden="1">{"FCB_ALL";#N/A;FALSE;"FCB"}</definedName>
    <definedName name="__a43" localSheetId="23" hidden="1">{"FCB_ALL";#N/A;FALSE;"FCB"}</definedName>
    <definedName name="__a43" hidden="1">{"FCB_ALL";#N/A;FALSE;"FCB"}</definedName>
    <definedName name="__a44" localSheetId="2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26" hidden="1">{#N/A;#N/A;FALSE;"GIS"}</definedName>
    <definedName name="__a45" localSheetId="23" hidden="1">{#N/A;#N/A;FALSE;"GIS"}</definedName>
    <definedName name="__a45" hidden="1">{#N/A;#N/A;FALSE;"GIS"}</definedName>
    <definedName name="__a46" localSheetId="26" hidden="1">{#N/A,#N/A,TRUE,"Cover His PWC",#N/A,#N/A,TRUE;"P&amp;L",#N/A,#N/A,TRUE,"BS",#N/A,#N/A;TRUE,"Depreciation",#N/A,#N/A,TRUE,"GRAPHS",#N/A;#N/A,TRUE,"DCF EBITDA Multiple",#N/A,#N/A,TRUE,"DCF Perpetual Growth"}</definedName>
    <definedName name="__a46" localSheetId="23"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26" hidden="1">{#N/A,#N/A,TRUE,"Cover His T",#N/A,#N/A,TRUE;"P&amp;L",#N/A,#N/A,TRUE,"BS",#N/A,#N/A;TRUE,"Depreciation",#N/A,#N/A,TRUE,"GRAPHS",#N/A;#N/A,TRUE,"DCF EBITDA Multiple",#N/A,#N/A,TRUE,"DCF Perpetual Growth"}</definedName>
    <definedName name="__a47" localSheetId="23"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26" hidden="1">{#N/A;#N/A;FALSE;"HNZ"}</definedName>
    <definedName name="__a48" localSheetId="23" hidden="1">{#N/A;#N/A;FALSE;"HNZ"}</definedName>
    <definedName name="__a48" hidden="1">{#N/A;#N/A;FALSE;"HNZ"}</definedName>
    <definedName name="__a49" localSheetId="2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26" hidden="1">{#N/A;#N/A;FALSE;"K"}</definedName>
    <definedName name="__a50" localSheetId="23" hidden="1">{#N/A;#N/A;FALSE;"K"}</definedName>
    <definedName name="__a50" hidden="1">{#N/A;#N/A;FALSE;"K"}</definedName>
    <definedName name="__a51" localSheetId="2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26" hidden="1">{#N/A;#N/A;FALSE;"MCCRK"}</definedName>
    <definedName name="__a52" localSheetId="23" hidden="1">{#N/A;#N/A;FALSE;"MCCRK"}</definedName>
    <definedName name="__a52" hidden="1">{#N/A;#N/A;FALSE;"MCCRK"}</definedName>
    <definedName name="__a53" localSheetId="26" hidden="1">{#N/A;#N/A;FALSE;"NA"}</definedName>
    <definedName name="__a53" localSheetId="23" hidden="1">{#N/A;#N/A;FALSE;"NA"}</definedName>
    <definedName name="__a53" hidden="1">{#N/A;#N/A;FALSE;"NA"}</definedName>
    <definedName name="__a54" localSheetId="26" hidden="1">{"cap_structure",#N/A,FALSE,"Graph-Mkt Cap";"price",#N/A,FALSE,"Graph-Price";"ebit",#N/A,FALSE,"Graph-EBITDA";"ebitda",#N/A,FALSE,"Graph-EBITDA"}</definedName>
    <definedName name="__a54" localSheetId="23"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26" hidden="1">{"inputs raw data";#N/A;TRUE;"INPUT"}</definedName>
    <definedName name="__a55" localSheetId="23" hidden="1">{"inputs raw data";#N/A;TRUE;"INPUT"}</definedName>
    <definedName name="__a55" hidden="1">{"inputs raw data";#N/A;TRUE;"INPUT"}</definedName>
    <definedName name="__a56" localSheetId="26" hidden="1">{"summary1",#N/A,TRUE;"Comps","summary2",#N/A;TRUE,"Comps","summary3";#N/A,TRUE,"Comps"}</definedName>
    <definedName name="__a56" localSheetId="23" hidden="1">{"summary1",#N/A,TRUE;"Comps","summary2",#N/A;TRUE,"Comps","summary3";#N/A,TRUE,"Comps"}</definedName>
    <definedName name="__a56" hidden="1">{"summary1",#N/A,TRUE;"Comps","summary2",#N/A;TRUE,"Comps","summary3";#N/A,TRUE,"Comps"}</definedName>
    <definedName name="__a57" localSheetId="26" hidden="1">{"summary1",#N/A,TRUE;"Comps","summary2",#N/A;TRUE,"Comps","summary3";#N/A,TRUE,"Comps"}</definedName>
    <definedName name="__a57" localSheetId="23" hidden="1">{"summary1",#N/A,TRUE;"Comps","summary2",#N/A;TRUE,"Comps","summary3";#N/A,TRUE,"Comps"}</definedName>
    <definedName name="__a57" hidden="1">{"summary1",#N/A,TRUE;"Comps","summary2",#N/A;TRUE,"Comps","summary3";#N/A,TRUE,"Comps"}</definedName>
    <definedName name="__a58" localSheetId="26" hidden="1">{#N/A,"DR",FALSE,"increm pf",#N/A,"MAMSI";FALSE,"increm pf",#N/A,"MAXI",FALSE,"increm pf";#N/A,"PCAM",FALSE,"increm pf",#N/A,"PHSV";FALSE,"increm pf",#N/A,"SIE",FALSE,"increm pf"}</definedName>
    <definedName name="__a58" localSheetId="23"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2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26" hidden="1">{#N/A,#N/A,TRUE,"Cover Repl",#N/A,#N/A,TRUE,"P&amp;L";#N/A,#N/A,TRUE,"P&amp;L (2)",#N/A,#N/A,TRUE,"BS";#N/A,#N/A,TRUE,"Depreciation",#N/A,#N/A,TRUE,"GRAPHS";#N/A,#N/A,TRUE,"DCF EBITDA Multiple",#N/A,#N/A,TRUE,"DCF Perpetual Growth"}</definedName>
    <definedName name="__a60" localSheetId="23"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26" hidden="1">{#N/A;#N/A;FALSE;"Trading Summary"}</definedName>
    <definedName name="__a61" localSheetId="23" hidden="1">{#N/A;#N/A;FALSE;"Trading Summary"}</definedName>
    <definedName name="__a61" hidden="1">{#N/A;#N/A;FALSE;"Trading Summary"}</definedName>
    <definedName name="__a62" localSheetId="2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26" hidden="1">{#N/A;#N/A;FALSE;"WWY"}</definedName>
    <definedName name="__a63" localSheetId="23" hidden="1">{#N/A;#N/A;FALSE;"WWY"}</definedName>
    <definedName name="__a63" hidden="1">{#N/A;#N/A;FALSE;"WWY"}</definedName>
    <definedName name="__a64"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2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SD2">#REF!</definedName>
    <definedName name="__bookmark_1">#REF!</definedName>
    <definedName name="__bookmark_2">#REF!</definedName>
    <definedName name="__bookmark_3">#REF!</definedName>
    <definedName name="__bs2">#REF!</definedName>
    <definedName name="__cc1">#N/A</definedName>
    <definedName name="_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26" hidden="1">{#N/A,#N/A,FALSE,"Aging Summary";#N/A,#N/A,FALSE,"Ratio Analysis";#N/A,#N/A,FALSE,"Test 120 Day Accts";#N/A,#N/A,FALSE,"Tickmarks"}</definedName>
    <definedName name="__FA200" localSheetId="23"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FYR4">#REF!</definedName>
    <definedName name="__IntlFixup" hidden="1">TRUE</definedName>
    <definedName name="__IntlFixupTable" localSheetId="17" hidden="1">#REF!</definedName>
    <definedName name="__IntlFixupTable" localSheetId="18" hidden="1">#REF!</definedName>
    <definedName name="__IntlFixupTable" localSheetId="19" hidden="1">#REF!</definedName>
    <definedName name="__IntlFixupTable" localSheetId="20" hidden="1">#REF!</definedName>
    <definedName name="__IntlFixupTable" localSheetId="21" hidden="1">#REF!</definedName>
    <definedName name="__IntlFixupTable" localSheetId="22" hidden="1">#REF!</definedName>
    <definedName name="__IntlFixupTable" localSheetId="1" hidden="1">#REF!</definedName>
    <definedName name="__IntlFixupTable" hidden="1">#REF!</definedName>
    <definedName name="__K66000">#REF!</definedName>
    <definedName name="__K67000">#REF!</definedName>
    <definedName name="__LCF1">#REF!</definedName>
    <definedName name="__LCF2">#REF!</definedName>
    <definedName name="__LCF3">#REF!</definedName>
    <definedName name="__LCF4">#REF!</definedName>
    <definedName name="__MAT1">#REF!</definedName>
    <definedName name="__MAT2">#REF!</definedName>
    <definedName name="__NA1" hidden="1">#REF!</definedName>
    <definedName name="__NA2" hidden="1">#REF!</definedName>
    <definedName name="__NA3" hidden="1">#REF!</definedName>
    <definedName name="__NA4" hidden="1">#REF!</definedName>
    <definedName name="_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26" hidden="1">{#N/A,#N/A,FALSE,"Aging Summary";#N/A,#N/A,FALSE,"Ratio Analysis";#N/A,#N/A,FALSE,"Test 120 Day Accts";#N/A,#N/A,FALSE,"Tickmarks"}</definedName>
    <definedName name="__PT200" localSheetId="23"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TF1">#REF!</definedName>
    <definedName name="__TF2">#REF!</definedName>
    <definedName name="__TF3">#REF!</definedName>
    <definedName name="__TF4">#REF!</definedName>
    <definedName name="__UF1" localSheetId="26" hidden="1">{#N/A,#N/A,FALSE,"BreakoutFY95";#N/A,#N/A,FALSE,"BreakoutFY96";#N/A,#N/A,FALSE,"BreakoutFY97";#N/A,#N/A,FALSE,"BreakoutFY98"}</definedName>
    <definedName name="__UF1" localSheetId="23" hidden="1">{#N/A,#N/A,FALSE,"BreakoutFY95";#N/A,#N/A,FALSE,"BreakoutFY96";#N/A,#N/A,FALSE,"BreakoutFY97";#N/A,#N/A,FALSE,"BreakoutFY98"}</definedName>
    <definedName name="__UF1" hidden="1">{#N/A,#N/A,FALSE,"BreakoutFY95";#N/A,#N/A,FALSE,"BreakoutFY96";#N/A,#N/A,FALSE,"BreakoutFY97";#N/A,#N/A,FALSE,"BreakoutFY98"}</definedName>
    <definedName name="__www1" localSheetId="17" hidden="1">{#N/A,#N/A,FALSE,"schA"}</definedName>
    <definedName name="__www1" localSheetId="18" hidden="1">{#N/A,#N/A,FALSE,"schA"}</definedName>
    <definedName name="__www1" localSheetId="19" hidden="1">{#N/A,#N/A,FALSE,"schA"}</definedName>
    <definedName name="__www1" localSheetId="20" hidden="1">{#N/A,#N/A,FALSE,"schA"}</definedName>
    <definedName name="__www1" localSheetId="21" hidden="1">{#N/A,#N/A,FALSE,"schA"}</definedName>
    <definedName name="__www1" localSheetId="22" hidden="1">{#N/A,#N/A,FALSE,"schA"}</definedName>
    <definedName name="__www1" localSheetId="1" hidden="1">{#N/A,#N/A,FALSE,"schA"}</definedName>
    <definedName name="__www1" localSheetId="26" hidden="1">{#N/A,#N/A,FALSE,"schA"}</definedName>
    <definedName name="__www1" localSheetId="23" hidden="1">{#N/A,#N/A,FALSE,"schA"}</definedName>
    <definedName name="__www1" hidden="1">{#N/A,#N/A,FALSE,"schA"}</definedName>
    <definedName name="__www1_1" localSheetId="17" hidden="1">{#N/A,#N/A,FALSE,"schA"}</definedName>
    <definedName name="__www1_1" localSheetId="18" hidden="1">{#N/A,#N/A,FALSE,"schA"}</definedName>
    <definedName name="__www1_1" localSheetId="19" hidden="1">{#N/A,#N/A,FALSE,"schA"}</definedName>
    <definedName name="__www1_1" localSheetId="20" hidden="1">{#N/A,#N/A,FALSE,"schA"}</definedName>
    <definedName name="__www1_1" localSheetId="21" hidden="1">{#N/A,#N/A,FALSE,"schA"}</definedName>
    <definedName name="__www1_1" localSheetId="22" hidden="1">{#N/A,#N/A,FALSE,"schA"}</definedName>
    <definedName name="__www1_1" localSheetId="1" hidden="1">{#N/A,#N/A,FALSE,"schA"}</definedName>
    <definedName name="__www1_1" localSheetId="26" hidden="1">{#N/A,#N/A,FALSE,"schA"}</definedName>
    <definedName name="__www1_1" localSheetId="23" hidden="1">{#N/A,#N/A,FALSE,"schA"}</definedName>
    <definedName name="__www1_1" hidden="1">{#N/A,#N/A,FALSE,"schA"}</definedName>
    <definedName name="__www1_1_1" localSheetId="17" hidden="1">{#N/A,#N/A,FALSE,"schA"}</definedName>
    <definedName name="__www1_1_1" localSheetId="18" hidden="1">{#N/A,#N/A,FALSE,"schA"}</definedName>
    <definedName name="__www1_1_1" localSheetId="19" hidden="1">{#N/A,#N/A,FALSE,"schA"}</definedName>
    <definedName name="__www1_1_1" localSheetId="20" hidden="1">{#N/A,#N/A,FALSE,"schA"}</definedName>
    <definedName name="__www1_1_1" localSheetId="21" hidden="1">{#N/A,#N/A,FALSE,"schA"}</definedName>
    <definedName name="__www1_1_1" localSheetId="22" hidden="1">{#N/A,#N/A,FALSE,"schA"}</definedName>
    <definedName name="__www1_1_1" localSheetId="1" hidden="1">{#N/A,#N/A,FALSE,"schA"}</definedName>
    <definedName name="__www1_1_1" localSheetId="26" hidden="1">{#N/A,#N/A,FALSE,"schA"}</definedName>
    <definedName name="__www1_1_1" localSheetId="23" hidden="1">{#N/A,#N/A,FALSE,"schA"}</definedName>
    <definedName name="__www1_1_1" hidden="1">{#N/A,#N/A,FALSE,"schA"}</definedName>
    <definedName name="__www1_1_2" localSheetId="17" hidden="1">{#N/A,#N/A,FALSE,"schA"}</definedName>
    <definedName name="__www1_1_2" localSheetId="18" hidden="1">{#N/A,#N/A,FALSE,"schA"}</definedName>
    <definedName name="__www1_1_2" localSheetId="19" hidden="1">{#N/A,#N/A,FALSE,"schA"}</definedName>
    <definedName name="__www1_1_2" localSheetId="20" hidden="1">{#N/A,#N/A,FALSE,"schA"}</definedName>
    <definedName name="__www1_1_2" localSheetId="21" hidden="1">{#N/A,#N/A,FALSE,"schA"}</definedName>
    <definedName name="__www1_1_2" localSheetId="22" hidden="1">{#N/A,#N/A,FALSE,"schA"}</definedName>
    <definedName name="__www1_1_2" localSheetId="1" hidden="1">{#N/A,#N/A,FALSE,"schA"}</definedName>
    <definedName name="__www1_1_2" localSheetId="26" hidden="1">{#N/A,#N/A,FALSE,"schA"}</definedName>
    <definedName name="__www1_1_2" localSheetId="23" hidden="1">{#N/A,#N/A,FALSE,"schA"}</definedName>
    <definedName name="__www1_1_2" hidden="1">{#N/A,#N/A,FALSE,"schA"}</definedName>
    <definedName name="__www1_1_3" localSheetId="17" hidden="1">{#N/A,#N/A,FALSE,"schA"}</definedName>
    <definedName name="__www1_1_3" localSheetId="18" hidden="1">{#N/A,#N/A,FALSE,"schA"}</definedName>
    <definedName name="__www1_1_3" localSheetId="19" hidden="1">{#N/A,#N/A,FALSE,"schA"}</definedName>
    <definedName name="__www1_1_3" localSheetId="20" hidden="1">{#N/A,#N/A,FALSE,"schA"}</definedName>
    <definedName name="__www1_1_3" localSheetId="21" hidden="1">{#N/A,#N/A,FALSE,"schA"}</definedName>
    <definedName name="__www1_1_3" localSheetId="22" hidden="1">{#N/A,#N/A,FALSE,"schA"}</definedName>
    <definedName name="__www1_1_3" localSheetId="1" hidden="1">{#N/A,#N/A,FALSE,"schA"}</definedName>
    <definedName name="__www1_1_3" localSheetId="26" hidden="1">{#N/A,#N/A,FALSE,"schA"}</definedName>
    <definedName name="__www1_1_3" localSheetId="23" hidden="1">{#N/A,#N/A,FALSE,"schA"}</definedName>
    <definedName name="__www1_1_3" hidden="1">{#N/A,#N/A,FALSE,"schA"}</definedName>
    <definedName name="__www1_2" localSheetId="17" hidden="1">{#N/A,#N/A,FALSE,"schA"}</definedName>
    <definedName name="__www1_2" localSheetId="18" hidden="1">{#N/A,#N/A,FALSE,"schA"}</definedName>
    <definedName name="__www1_2" localSheetId="19" hidden="1">{#N/A,#N/A,FALSE,"schA"}</definedName>
    <definedName name="__www1_2" localSheetId="20" hidden="1">{#N/A,#N/A,FALSE,"schA"}</definedName>
    <definedName name="__www1_2" localSheetId="21" hidden="1">{#N/A,#N/A,FALSE,"schA"}</definedName>
    <definedName name="__www1_2" localSheetId="22" hidden="1">{#N/A,#N/A,FALSE,"schA"}</definedName>
    <definedName name="__www1_2" localSheetId="1" hidden="1">{#N/A,#N/A,FALSE,"schA"}</definedName>
    <definedName name="__www1_2" localSheetId="26" hidden="1">{#N/A,#N/A,FALSE,"schA"}</definedName>
    <definedName name="__www1_2" localSheetId="23" hidden="1">{#N/A,#N/A,FALSE,"schA"}</definedName>
    <definedName name="__www1_2" hidden="1">{#N/A,#N/A,FALSE,"schA"}</definedName>
    <definedName name="__www1_2_1" localSheetId="17" hidden="1">{#N/A,#N/A,FALSE,"schA"}</definedName>
    <definedName name="__www1_2_1" localSheetId="18" hidden="1">{#N/A,#N/A,FALSE,"schA"}</definedName>
    <definedName name="__www1_2_1" localSheetId="19" hidden="1">{#N/A,#N/A,FALSE,"schA"}</definedName>
    <definedName name="__www1_2_1" localSheetId="20" hidden="1">{#N/A,#N/A,FALSE,"schA"}</definedName>
    <definedName name="__www1_2_1" localSheetId="21" hidden="1">{#N/A,#N/A,FALSE,"schA"}</definedName>
    <definedName name="__www1_2_1" localSheetId="22" hidden="1">{#N/A,#N/A,FALSE,"schA"}</definedName>
    <definedName name="__www1_2_1" localSheetId="1" hidden="1">{#N/A,#N/A,FALSE,"schA"}</definedName>
    <definedName name="__www1_2_1" localSheetId="26" hidden="1">{#N/A,#N/A,FALSE,"schA"}</definedName>
    <definedName name="__www1_2_1" localSheetId="23" hidden="1">{#N/A,#N/A,FALSE,"schA"}</definedName>
    <definedName name="__www1_2_1" hidden="1">{#N/A,#N/A,FALSE,"schA"}</definedName>
    <definedName name="__www1_2_2" localSheetId="17" hidden="1">{#N/A,#N/A,FALSE,"schA"}</definedName>
    <definedName name="__www1_2_2" localSheetId="18" hidden="1">{#N/A,#N/A,FALSE,"schA"}</definedName>
    <definedName name="__www1_2_2" localSheetId="19" hidden="1">{#N/A,#N/A,FALSE,"schA"}</definedName>
    <definedName name="__www1_2_2" localSheetId="20" hidden="1">{#N/A,#N/A,FALSE,"schA"}</definedName>
    <definedName name="__www1_2_2" localSheetId="21" hidden="1">{#N/A,#N/A,FALSE,"schA"}</definedName>
    <definedName name="__www1_2_2" localSheetId="22" hidden="1">{#N/A,#N/A,FALSE,"schA"}</definedName>
    <definedName name="__www1_2_2" localSheetId="1" hidden="1">{#N/A,#N/A,FALSE,"schA"}</definedName>
    <definedName name="__www1_2_2" localSheetId="26" hidden="1">{#N/A,#N/A,FALSE,"schA"}</definedName>
    <definedName name="__www1_2_2" localSheetId="23" hidden="1">{#N/A,#N/A,FALSE,"schA"}</definedName>
    <definedName name="__www1_2_2" hidden="1">{#N/A,#N/A,FALSE,"schA"}</definedName>
    <definedName name="__www1_2_3" localSheetId="17" hidden="1">{#N/A,#N/A,FALSE,"schA"}</definedName>
    <definedName name="__www1_2_3" localSheetId="18" hidden="1">{#N/A,#N/A,FALSE,"schA"}</definedName>
    <definedName name="__www1_2_3" localSheetId="19" hidden="1">{#N/A,#N/A,FALSE,"schA"}</definedName>
    <definedName name="__www1_2_3" localSheetId="20" hidden="1">{#N/A,#N/A,FALSE,"schA"}</definedName>
    <definedName name="__www1_2_3" localSheetId="21" hidden="1">{#N/A,#N/A,FALSE,"schA"}</definedName>
    <definedName name="__www1_2_3" localSheetId="22" hidden="1">{#N/A,#N/A,FALSE,"schA"}</definedName>
    <definedName name="__www1_2_3" localSheetId="1" hidden="1">{#N/A,#N/A,FALSE,"schA"}</definedName>
    <definedName name="__www1_2_3" localSheetId="26" hidden="1">{#N/A,#N/A,FALSE,"schA"}</definedName>
    <definedName name="__www1_2_3" localSheetId="23" hidden="1">{#N/A,#N/A,FALSE,"schA"}</definedName>
    <definedName name="__www1_2_3" hidden="1">{#N/A,#N/A,FALSE,"schA"}</definedName>
    <definedName name="__www1_3" localSheetId="17" hidden="1">{#N/A,#N/A,FALSE,"schA"}</definedName>
    <definedName name="__www1_3" localSheetId="18" hidden="1">{#N/A,#N/A,FALSE,"schA"}</definedName>
    <definedName name="__www1_3" localSheetId="19" hidden="1">{#N/A,#N/A,FALSE,"schA"}</definedName>
    <definedName name="__www1_3" localSheetId="20" hidden="1">{#N/A,#N/A,FALSE,"schA"}</definedName>
    <definedName name="__www1_3" localSheetId="21" hidden="1">{#N/A,#N/A,FALSE,"schA"}</definedName>
    <definedName name="__www1_3" localSheetId="22" hidden="1">{#N/A,#N/A,FALSE,"schA"}</definedName>
    <definedName name="__www1_3" localSheetId="1" hidden="1">{#N/A,#N/A,FALSE,"schA"}</definedName>
    <definedName name="__www1_3" localSheetId="26" hidden="1">{#N/A,#N/A,FALSE,"schA"}</definedName>
    <definedName name="__www1_3" localSheetId="23" hidden="1">{#N/A,#N/A,FALSE,"schA"}</definedName>
    <definedName name="__www1_3" hidden="1">{#N/A,#N/A,FALSE,"schA"}</definedName>
    <definedName name="__www1_3_1" localSheetId="17" hidden="1">{#N/A,#N/A,FALSE,"schA"}</definedName>
    <definedName name="__www1_3_1" localSheetId="18" hidden="1">{#N/A,#N/A,FALSE,"schA"}</definedName>
    <definedName name="__www1_3_1" localSheetId="19" hidden="1">{#N/A,#N/A,FALSE,"schA"}</definedName>
    <definedName name="__www1_3_1" localSheetId="20" hidden="1">{#N/A,#N/A,FALSE,"schA"}</definedName>
    <definedName name="__www1_3_1" localSheetId="21" hidden="1">{#N/A,#N/A,FALSE,"schA"}</definedName>
    <definedName name="__www1_3_1" localSheetId="22" hidden="1">{#N/A,#N/A,FALSE,"schA"}</definedName>
    <definedName name="__www1_3_1" localSheetId="1" hidden="1">{#N/A,#N/A,FALSE,"schA"}</definedName>
    <definedName name="__www1_3_1" localSheetId="26" hidden="1">{#N/A,#N/A,FALSE,"schA"}</definedName>
    <definedName name="__www1_3_1" localSheetId="23" hidden="1">{#N/A,#N/A,FALSE,"schA"}</definedName>
    <definedName name="__www1_3_1" hidden="1">{#N/A,#N/A,FALSE,"schA"}</definedName>
    <definedName name="__www1_3_2" localSheetId="17" hidden="1">{#N/A,#N/A,FALSE,"schA"}</definedName>
    <definedName name="__www1_3_2" localSheetId="18" hidden="1">{#N/A,#N/A,FALSE,"schA"}</definedName>
    <definedName name="__www1_3_2" localSheetId="19" hidden="1">{#N/A,#N/A,FALSE,"schA"}</definedName>
    <definedName name="__www1_3_2" localSheetId="20" hidden="1">{#N/A,#N/A,FALSE,"schA"}</definedName>
    <definedName name="__www1_3_2" localSheetId="21" hidden="1">{#N/A,#N/A,FALSE,"schA"}</definedName>
    <definedName name="__www1_3_2" localSheetId="22" hidden="1">{#N/A,#N/A,FALSE,"schA"}</definedName>
    <definedName name="__www1_3_2" localSheetId="1" hidden="1">{#N/A,#N/A,FALSE,"schA"}</definedName>
    <definedName name="__www1_3_2" localSheetId="26" hidden="1">{#N/A,#N/A,FALSE,"schA"}</definedName>
    <definedName name="__www1_3_2" localSheetId="23" hidden="1">{#N/A,#N/A,FALSE,"schA"}</definedName>
    <definedName name="__www1_3_2" hidden="1">{#N/A,#N/A,FALSE,"schA"}</definedName>
    <definedName name="__www1_3_3" localSheetId="17" hidden="1">{#N/A,#N/A,FALSE,"schA"}</definedName>
    <definedName name="__www1_3_3" localSheetId="18" hidden="1">{#N/A,#N/A,FALSE,"schA"}</definedName>
    <definedName name="__www1_3_3" localSheetId="19" hidden="1">{#N/A,#N/A,FALSE,"schA"}</definedName>
    <definedName name="__www1_3_3" localSheetId="20" hidden="1">{#N/A,#N/A,FALSE,"schA"}</definedName>
    <definedName name="__www1_3_3" localSheetId="21" hidden="1">{#N/A,#N/A,FALSE,"schA"}</definedName>
    <definedName name="__www1_3_3" localSheetId="22" hidden="1">{#N/A,#N/A,FALSE,"schA"}</definedName>
    <definedName name="__www1_3_3" localSheetId="1" hidden="1">{#N/A,#N/A,FALSE,"schA"}</definedName>
    <definedName name="__www1_3_3" localSheetId="26" hidden="1">{#N/A,#N/A,FALSE,"schA"}</definedName>
    <definedName name="__www1_3_3" localSheetId="23" hidden="1">{#N/A,#N/A,FALSE,"schA"}</definedName>
    <definedName name="__www1_3_3" hidden="1">{#N/A,#N/A,FALSE,"schA"}</definedName>
    <definedName name="__www1_4" localSheetId="17" hidden="1">{#N/A,#N/A,FALSE,"schA"}</definedName>
    <definedName name="__www1_4" localSheetId="18" hidden="1">{#N/A,#N/A,FALSE,"schA"}</definedName>
    <definedName name="__www1_4" localSheetId="19" hidden="1">{#N/A,#N/A,FALSE,"schA"}</definedName>
    <definedName name="__www1_4" localSheetId="20" hidden="1">{#N/A,#N/A,FALSE,"schA"}</definedName>
    <definedName name="__www1_4" localSheetId="21" hidden="1">{#N/A,#N/A,FALSE,"schA"}</definedName>
    <definedName name="__www1_4" localSheetId="22" hidden="1">{#N/A,#N/A,FALSE,"schA"}</definedName>
    <definedName name="__www1_4" localSheetId="1" hidden="1">{#N/A,#N/A,FALSE,"schA"}</definedName>
    <definedName name="__www1_4" localSheetId="26" hidden="1">{#N/A,#N/A,FALSE,"schA"}</definedName>
    <definedName name="__www1_4" localSheetId="23" hidden="1">{#N/A,#N/A,FALSE,"schA"}</definedName>
    <definedName name="__www1_4" hidden="1">{#N/A,#N/A,FALSE,"schA"}</definedName>
    <definedName name="__www1_4_1" localSheetId="17" hidden="1">{#N/A,#N/A,FALSE,"schA"}</definedName>
    <definedName name="__www1_4_1" localSheetId="18" hidden="1">{#N/A,#N/A,FALSE,"schA"}</definedName>
    <definedName name="__www1_4_1" localSheetId="19" hidden="1">{#N/A,#N/A,FALSE,"schA"}</definedName>
    <definedName name="__www1_4_1" localSheetId="20" hidden="1">{#N/A,#N/A,FALSE,"schA"}</definedName>
    <definedName name="__www1_4_1" localSheetId="21" hidden="1">{#N/A,#N/A,FALSE,"schA"}</definedName>
    <definedName name="__www1_4_1" localSheetId="22" hidden="1">{#N/A,#N/A,FALSE,"schA"}</definedName>
    <definedName name="__www1_4_1" localSheetId="1" hidden="1">{#N/A,#N/A,FALSE,"schA"}</definedName>
    <definedName name="__www1_4_1" localSheetId="26" hidden="1">{#N/A,#N/A,FALSE,"schA"}</definedName>
    <definedName name="__www1_4_1" localSheetId="23" hidden="1">{#N/A,#N/A,FALSE,"schA"}</definedName>
    <definedName name="__www1_4_1" hidden="1">{#N/A,#N/A,FALSE,"schA"}</definedName>
    <definedName name="__www1_4_2" localSheetId="17" hidden="1">{#N/A,#N/A,FALSE,"schA"}</definedName>
    <definedName name="__www1_4_2" localSheetId="18" hidden="1">{#N/A,#N/A,FALSE,"schA"}</definedName>
    <definedName name="__www1_4_2" localSheetId="19" hidden="1">{#N/A,#N/A,FALSE,"schA"}</definedName>
    <definedName name="__www1_4_2" localSheetId="20" hidden="1">{#N/A,#N/A,FALSE,"schA"}</definedName>
    <definedName name="__www1_4_2" localSheetId="21" hidden="1">{#N/A,#N/A,FALSE,"schA"}</definedName>
    <definedName name="__www1_4_2" localSheetId="22" hidden="1">{#N/A,#N/A,FALSE,"schA"}</definedName>
    <definedName name="__www1_4_2" localSheetId="1" hidden="1">{#N/A,#N/A,FALSE,"schA"}</definedName>
    <definedName name="__www1_4_2" localSheetId="26" hidden="1">{#N/A,#N/A,FALSE,"schA"}</definedName>
    <definedName name="__www1_4_2" localSheetId="23" hidden="1">{#N/A,#N/A,FALSE,"schA"}</definedName>
    <definedName name="__www1_4_2" hidden="1">{#N/A,#N/A,FALSE,"schA"}</definedName>
    <definedName name="__www1_4_3" localSheetId="17" hidden="1">{#N/A,#N/A,FALSE,"schA"}</definedName>
    <definedName name="__www1_4_3" localSheetId="18" hidden="1">{#N/A,#N/A,FALSE,"schA"}</definedName>
    <definedName name="__www1_4_3" localSheetId="19" hidden="1">{#N/A,#N/A,FALSE,"schA"}</definedName>
    <definedName name="__www1_4_3" localSheetId="20" hidden="1">{#N/A,#N/A,FALSE,"schA"}</definedName>
    <definedName name="__www1_4_3" localSheetId="21" hidden="1">{#N/A,#N/A,FALSE,"schA"}</definedName>
    <definedName name="__www1_4_3" localSheetId="22" hidden="1">{#N/A,#N/A,FALSE,"schA"}</definedName>
    <definedName name="__www1_4_3" localSheetId="1" hidden="1">{#N/A,#N/A,FALSE,"schA"}</definedName>
    <definedName name="__www1_4_3" localSheetId="26" hidden="1">{#N/A,#N/A,FALSE,"schA"}</definedName>
    <definedName name="__www1_4_3" localSheetId="23" hidden="1">{#N/A,#N/A,FALSE,"schA"}</definedName>
    <definedName name="__www1_4_3" hidden="1">{#N/A,#N/A,FALSE,"schA"}</definedName>
    <definedName name="__www1_5" localSheetId="17" hidden="1">{#N/A,#N/A,FALSE,"schA"}</definedName>
    <definedName name="__www1_5" localSheetId="18" hidden="1">{#N/A,#N/A,FALSE,"schA"}</definedName>
    <definedName name="__www1_5" localSheetId="19" hidden="1">{#N/A,#N/A,FALSE,"schA"}</definedName>
    <definedName name="__www1_5" localSheetId="20" hidden="1">{#N/A,#N/A,FALSE,"schA"}</definedName>
    <definedName name="__www1_5" localSheetId="21" hidden="1">{#N/A,#N/A,FALSE,"schA"}</definedName>
    <definedName name="__www1_5" localSheetId="22" hidden="1">{#N/A,#N/A,FALSE,"schA"}</definedName>
    <definedName name="__www1_5" localSheetId="1" hidden="1">{#N/A,#N/A,FALSE,"schA"}</definedName>
    <definedName name="__www1_5" localSheetId="26" hidden="1">{#N/A,#N/A,FALSE,"schA"}</definedName>
    <definedName name="__www1_5" localSheetId="23" hidden="1">{#N/A,#N/A,FALSE,"schA"}</definedName>
    <definedName name="__www1_5" hidden="1">{#N/A,#N/A,FALSE,"schA"}</definedName>
    <definedName name="__www1_5_1" localSheetId="17" hidden="1">{#N/A,#N/A,FALSE,"schA"}</definedName>
    <definedName name="__www1_5_1" localSheetId="18" hidden="1">{#N/A,#N/A,FALSE,"schA"}</definedName>
    <definedName name="__www1_5_1" localSheetId="19" hidden="1">{#N/A,#N/A,FALSE,"schA"}</definedName>
    <definedName name="__www1_5_1" localSheetId="20" hidden="1">{#N/A,#N/A,FALSE,"schA"}</definedName>
    <definedName name="__www1_5_1" localSheetId="21" hidden="1">{#N/A,#N/A,FALSE,"schA"}</definedName>
    <definedName name="__www1_5_1" localSheetId="22" hidden="1">{#N/A,#N/A,FALSE,"schA"}</definedName>
    <definedName name="__www1_5_1" localSheetId="1" hidden="1">{#N/A,#N/A,FALSE,"schA"}</definedName>
    <definedName name="__www1_5_1" localSheetId="26" hidden="1">{#N/A,#N/A,FALSE,"schA"}</definedName>
    <definedName name="__www1_5_1" localSheetId="23" hidden="1">{#N/A,#N/A,FALSE,"schA"}</definedName>
    <definedName name="__www1_5_1" hidden="1">{#N/A,#N/A,FALSE,"schA"}</definedName>
    <definedName name="__www1_5_2" localSheetId="17" hidden="1">{#N/A,#N/A,FALSE,"schA"}</definedName>
    <definedName name="__www1_5_2" localSheetId="18" hidden="1">{#N/A,#N/A,FALSE,"schA"}</definedName>
    <definedName name="__www1_5_2" localSheetId="19" hidden="1">{#N/A,#N/A,FALSE,"schA"}</definedName>
    <definedName name="__www1_5_2" localSheetId="20" hidden="1">{#N/A,#N/A,FALSE,"schA"}</definedName>
    <definedName name="__www1_5_2" localSheetId="21" hidden="1">{#N/A,#N/A,FALSE,"schA"}</definedName>
    <definedName name="__www1_5_2" localSheetId="22" hidden="1">{#N/A,#N/A,FALSE,"schA"}</definedName>
    <definedName name="__www1_5_2" localSheetId="1" hidden="1">{#N/A,#N/A,FALSE,"schA"}</definedName>
    <definedName name="__www1_5_2" localSheetId="26" hidden="1">{#N/A,#N/A,FALSE,"schA"}</definedName>
    <definedName name="__www1_5_2" localSheetId="23" hidden="1">{#N/A,#N/A,FALSE,"schA"}</definedName>
    <definedName name="__www1_5_2" hidden="1">{#N/A,#N/A,FALSE,"schA"}</definedName>
    <definedName name="__www1_5_3" localSheetId="17" hidden="1">{#N/A,#N/A,FALSE,"schA"}</definedName>
    <definedName name="__www1_5_3" localSheetId="18" hidden="1">{#N/A,#N/A,FALSE,"schA"}</definedName>
    <definedName name="__www1_5_3" localSheetId="19" hidden="1">{#N/A,#N/A,FALSE,"schA"}</definedName>
    <definedName name="__www1_5_3" localSheetId="20" hidden="1">{#N/A,#N/A,FALSE,"schA"}</definedName>
    <definedName name="__www1_5_3" localSheetId="21" hidden="1">{#N/A,#N/A,FALSE,"schA"}</definedName>
    <definedName name="__www1_5_3" localSheetId="22" hidden="1">{#N/A,#N/A,FALSE,"schA"}</definedName>
    <definedName name="__www1_5_3" localSheetId="1" hidden="1">{#N/A,#N/A,FALSE,"schA"}</definedName>
    <definedName name="__www1_5_3" localSheetId="26" hidden="1">{#N/A,#N/A,FALSE,"schA"}</definedName>
    <definedName name="__www1_5_3" localSheetId="23" hidden="1">{#N/A,#N/A,FALSE,"schA"}</definedName>
    <definedName name="__www1_5_3" hidden="1">{#N/A,#N/A,FALSE,"schA"}</definedName>
    <definedName name="_09_04_2001">#REF!</definedName>
    <definedName name="_1">#REF!</definedName>
    <definedName name="_1_0M">#REF!</definedName>
    <definedName name="_10">#REF!</definedName>
    <definedName name="_10_0FOU">#REF!</definedName>
    <definedName name="_100_0SN">#REF!</definedName>
    <definedName name="_10001">#REF!</definedName>
    <definedName name="_101_0SN">#REF!</definedName>
    <definedName name="_1017">#REF!</definedName>
    <definedName name="_1018">#REF!</definedName>
    <definedName name="_102_0SYL">#REF!</definedName>
    <definedName name="_103_0SYL">#REF!</definedName>
    <definedName name="_105_0TAB">#REF!</definedName>
    <definedName name="_107_0TAB">#REF!</definedName>
    <definedName name="_1073">#REF!</definedName>
    <definedName name="_1074">#REF!</definedName>
    <definedName name="_108">#REF!</definedName>
    <definedName name="_108_0TAB">#REF!</definedName>
    <definedName name="_109_0TAB">#REF!</definedName>
    <definedName name="_1093">#REF!</definedName>
    <definedName name="_1094">#REF!</definedName>
    <definedName name="_10Module___Secret_.GoToEnd">#N/A</definedName>
    <definedName name="_111_0TAB">#REF!</definedName>
    <definedName name="_111_0TE">#REF!</definedName>
    <definedName name="_1113">#REF!</definedName>
    <definedName name="_1114">#REF!</definedName>
    <definedName name="_112_">#REF!</definedName>
    <definedName name="_113_0TE">#REF!</definedName>
    <definedName name="_113_0Unhide.Ra">#REF!</definedName>
    <definedName name="_1133">#REF!</definedName>
    <definedName name="_1134">#REF!</definedName>
    <definedName name="_115_0Unhide.Ra">#REF!</definedName>
    <definedName name="_115_0W">#REF!</definedName>
    <definedName name="_1153">#REF!</definedName>
    <definedName name="_1154">#REF!</definedName>
    <definedName name="_117">#REF!</definedName>
    <definedName name="_117_0W">#REF!</definedName>
    <definedName name="_117_0WST">#REF!</definedName>
    <definedName name="_1173">#REF!</definedName>
    <definedName name="_1174">#REF!</definedName>
    <definedName name="_118">#REF!</definedName>
    <definedName name="_119_0WST">#REF!</definedName>
    <definedName name="_119_7_0">#REF!</definedName>
    <definedName name="_1193">#REF!</definedName>
    <definedName name="_1194">#REF!</definedName>
    <definedName name="_11Module___Secret_.GoToEnd">#N/A</definedName>
    <definedName name="_12_0FSHI">#REF!</definedName>
    <definedName name="_121_8_0R">#REF!</definedName>
    <definedName name="_1213">#REF!</definedName>
    <definedName name="_1214">#REF!</definedName>
    <definedName name="_122_7_0">#REF!</definedName>
    <definedName name="_123_8__R">#REF!</definedName>
    <definedName name="_1233">#REF!</definedName>
    <definedName name="_1234">#REF!</definedName>
    <definedName name="_123Graph_B.1" hidden="1">#REF!</definedName>
    <definedName name="_124_8_0R">#REF!</definedName>
    <definedName name="_125_8__R">#REF!</definedName>
    <definedName name="_1253">#REF!</definedName>
    <definedName name="_1254">#REF!</definedName>
    <definedName name="_125All.Colu">#REF!</definedName>
    <definedName name="_126AP_TESTING">#REF!</definedName>
    <definedName name="_1273">#REF!</definedName>
    <definedName name="_1274">#REF!</definedName>
    <definedName name="_127All.Colu">#REF!</definedName>
    <definedName name="_128c">#REF!</definedName>
    <definedName name="_1293">#REF!</definedName>
    <definedName name="_1294">#REF!</definedName>
    <definedName name="_129AP_TESTING">#REF!</definedName>
    <definedName name="_130c">#REF!</definedName>
    <definedName name="_130calculat">#REF!</definedName>
    <definedName name="_131calculat">#REF!</definedName>
    <definedName name="_132Interest.C">#REF!</definedName>
    <definedName name="_133Interest.C">#REF!</definedName>
    <definedName name="_134Interest.Calc">#REF!</definedName>
    <definedName name="_135Interest.Calc">#REF!</definedName>
    <definedName name="_135INV_INELIGIBLES">#REF!</definedName>
    <definedName name="_137INV_INELIGIBLES">#REF!</definedName>
    <definedName name="_137jen">#REF!</definedName>
    <definedName name="_138jen">#REF!</definedName>
    <definedName name="_138OTHER_COLLATERA">#REF!</definedName>
    <definedName name="_13Module___Secret_.GoToEnd">#N/A</definedName>
    <definedName name="_14_0BLK">#REF!</definedName>
    <definedName name="_140OTHER_COLLATERA">#REF!</definedName>
    <definedName name="_140R">#REF!</definedName>
    <definedName name="_141R">#REF!</definedName>
    <definedName name="_142R">#REF!</definedName>
    <definedName name="_143Securit">#REF!</definedName>
    <definedName name="_144Securit">#REF!</definedName>
    <definedName name="_144Unhide.Ra">#REF!</definedName>
    <definedName name="_146Unhide.Ra">#REF!</definedName>
    <definedName name="_14Module___Secret_.GoToEnd">#N/A</definedName>
    <definedName name="_15Module___Secret_.GoToEnd">#N/A</definedName>
    <definedName name="_16Module___Secret_.GoToEnd">#N/A</definedName>
    <definedName name="_17_0Depende">#REF!,#REF!,#REF!</definedName>
    <definedName name="_173">#REF!</definedName>
    <definedName name="_174">#REF!</definedName>
    <definedName name="_17Module___Secret_.GoToEnd">#N/A</definedName>
    <definedName name="_18_0All.Colu">#REF!</definedName>
    <definedName name="_19_0c">#REF!</definedName>
    <definedName name="_19_0Depende">#REF!,#REF!,#REF!</definedName>
    <definedName name="_193">#REF!</definedName>
    <definedName name="_194">#REF!</definedName>
    <definedName name="_1998_10_31">#REF!</definedName>
    <definedName name="_19Depende">#REF!,#REF!,#REF!</definedName>
    <definedName name="_1K" localSheetId="17" hidden="1">#REF!</definedName>
    <definedName name="_1K" localSheetId="18" hidden="1">#REF!</definedName>
    <definedName name="_1K" localSheetId="19" hidden="1">#REF!</definedName>
    <definedName name="_1K" localSheetId="20" hidden="1">#REF!</definedName>
    <definedName name="_1K" localSheetId="21" hidden="1">#REF!</definedName>
    <definedName name="_1K" localSheetId="22" hidden="1">#REF!</definedName>
    <definedName name="_1K" localSheetId="1" hidden="1">#REF!</definedName>
    <definedName name="_1K" hidden="1">#REF!</definedName>
    <definedName name="_1Zp3" localSheetId="26">{0;0;0;0;1;#N/A;0.25;0.25;0.38;0.4;2;FALSE;FALSE;FALSE;FALSE;FALSE;#N/A;2;#N/A;1;1;"";"&amp;C &amp;R&amp;""Kennerly,Roman Bold""&amp;20LEHMAN BROTHERS"}</definedName>
    <definedName name="_1Zp3" localSheetId="23">{0;0;0;0;1;#N/A;0.25;0.25;0.38;0.4;2;FALSE;FALSE;FALSE;FALSE;FALSE;#N/A;2;#N/A;1;1;"";"&amp;C &amp;R&amp;""Kennerly,Roman Bold""&amp;20LEHMAN BROTHERS"}</definedName>
    <definedName name="_1Zp3">{0;0;0;0;1;#N/A;0.25;0.25;0.38;0.4;2;FALSE;FALSE;FALSE;FALSE;FALSE;#N/A;2;#N/A;1;1;"";"&amp;C &amp;R&amp;""Kennerly,Roman Bold""&amp;20LEHMAN BROTHERS"}</definedName>
    <definedName name="_2">#REF!</definedName>
    <definedName name="_2_0M">#REF!</definedName>
    <definedName name="_2_0MID">#REF!</definedName>
    <definedName name="_20_0calculat">#REF!</definedName>
    <definedName name="_20_0Depende">#REF!,#REF!,#REF!</definedName>
    <definedName name="_200_">#REF!</definedName>
    <definedName name="_21_0">#REF!</definedName>
    <definedName name="_21_0CELLO">#REF!</definedName>
    <definedName name="_211_">#REF!</definedName>
    <definedName name="_213">#REF!</definedName>
    <definedName name="_214">#REF!</definedName>
    <definedName name="_21Depende">#REF!,#REF!,#REF!</definedName>
    <definedName name="_22_0_0N">#REF!</definedName>
    <definedName name="_22_0CELLOC">#REF!</definedName>
    <definedName name="_220_">#REF!</definedName>
    <definedName name="_221_">#REF!</definedName>
    <definedName name="_223_">#REF!</definedName>
    <definedName name="_224_">#REF!</definedName>
    <definedName name="_23_0">#REF!</definedName>
    <definedName name="_23_0_0N">#REF!</definedName>
    <definedName name="_23_0Interest.C">#REF!</definedName>
    <definedName name="_230_">#REF!</definedName>
    <definedName name="_233">#REF!</definedName>
    <definedName name="_234">#REF!</definedName>
    <definedName name="_24_0All.Colu">#REF!</definedName>
    <definedName name="_24_0Interest.Calc">#REF!</definedName>
    <definedName name="_25_0_0N">#REF!</definedName>
    <definedName name="_25_0All.Colu">#REF!</definedName>
    <definedName name="_25_0jen">#REF!</definedName>
    <definedName name="_253">#REF!</definedName>
    <definedName name="_254">#REF!</definedName>
    <definedName name="_26_0All.Colu">#REF!</definedName>
    <definedName name="_26_0AP">#REF!</definedName>
    <definedName name="_26_0pric">#REF!</definedName>
    <definedName name="_266A">#REF!</definedName>
    <definedName name="_266B">#REF!</definedName>
    <definedName name="_27_0All.Colu">#REF!</definedName>
    <definedName name="_27_0B">#REF!</definedName>
    <definedName name="_27_0R">#REF!</definedName>
    <definedName name="_270A">#REF!</definedName>
    <definedName name="_270B">#REF!</definedName>
    <definedName name="_271A">#REF!</definedName>
    <definedName name="_271B">#REF!</definedName>
    <definedName name="_272A">#REF!</definedName>
    <definedName name="_272B">#REF!</definedName>
    <definedName name="_273">#REF!</definedName>
    <definedName name="_273A">#REF!</definedName>
    <definedName name="_273B">#REF!</definedName>
    <definedName name="_274">#REF!</definedName>
    <definedName name="_274A">#REF!</definedName>
    <definedName name="_274B">#REF!</definedName>
    <definedName name="_275A">#REF!</definedName>
    <definedName name="_275B">#REF!</definedName>
    <definedName name="_28_0AP">#REF!</definedName>
    <definedName name="_28_0BLK">#REF!</definedName>
    <definedName name="_28_0R">#REF!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_0AP">#REF!</definedName>
    <definedName name="_29_0c">#REF!</definedName>
    <definedName name="_29_0Securit">#REF!</definedName>
    <definedName name="_290A">#REF!</definedName>
    <definedName name="_290B">#REF!</definedName>
    <definedName name="_291A">#REF!</definedName>
    <definedName name="_291B">#REF!</definedName>
    <definedName name="_292A">#REF!</definedName>
    <definedName name="_292B">#REF!</definedName>
    <definedName name="_293">#REF!</definedName>
    <definedName name="_293A">#REF!</definedName>
    <definedName name="_293B">#REF!</definedName>
    <definedName name="_294">#REF!</definedName>
    <definedName name="_2Module___Secret_.GoToEnd">#N/A</definedName>
    <definedName name="_2RII">#REF!</definedName>
    <definedName name="_2RIII">#REF!</definedName>
    <definedName name="_2RIII_BRDR">#REF!</definedName>
    <definedName name="_2S" localSheetId="17" hidden="1">#REF!</definedName>
    <definedName name="_2S" localSheetId="18" hidden="1">#REF!</definedName>
    <definedName name="_2S" localSheetId="19" hidden="1">#REF!</definedName>
    <definedName name="_2S" localSheetId="20" hidden="1">#REF!</definedName>
    <definedName name="_2S" localSheetId="21" hidden="1">#REF!</definedName>
    <definedName name="_2S" localSheetId="22" hidden="1">#REF!</definedName>
    <definedName name="_2S" localSheetId="1" hidden="1">#REF!</definedName>
    <definedName name="_2S" hidden="1">#REF!</definedName>
    <definedName name="_3_0EL">#REF!</definedName>
    <definedName name="_30_0B">#REF!</definedName>
    <definedName name="_30_0c">#REF!</definedName>
    <definedName name="_30_0TAB">#REF!</definedName>
    <definedName name="_300_">#REF!</definedName>
    <definedName name="_31_0B">#REF!</definedName>
    <definedName name="_31_0CAISO_Ex_Post">#REF!</definedName>
    <definedName name="_31_0TAB">#REF!</definedName>
    <definedName name="_310_">#REF!</definedName>
    <definedName name="_311_">#REF!</definedName>
    <definedName name="_313">#REF!</definedName>
    <definedName name="_314">#REF!</definedName>
    <definedName name="_32_0BLK">#REF!</definedName>
    <definedName name="_32_0Cal_PX_Day_Ahead_">#REF!</definedName>
    <definedName name="_32_0TAB">#REF!</definedName>
    <definedName name="_33_0BLK">#REF!</definedName>
    <definedName name="_33_0c">#REF!</definedName>
    <definedName name="_33_0Cal_PX_NP15_Day_Ahead_">#REF!</definedName>
    <definedName name="_33_0Unhide.Ra">#REF!</definedName>
    <definedName name="_333">#REF!</definedName>
    <definedName name="_334">#REF!</definedName>
    <definedName name="_34_0Cal_PX_SP15_Day_Ahead_">#REF!</definedName>
    <definedName name="_34_7_0">#REF!</definedName>
    <definedName name="_35_0c">#REF!</definedName>
    <definedName name="_35_0CAISO_Ex_Post">#REF!</definedName>
    <definedName name="_35_0calculat">#REF!</definedName>
    <definedName name="_35_8_0R">#REF!</definedName>
    <definedName name="_353">#REF!</definedName>
    <definedName name="_354">#REF!</definedName>
    <definedName name="_36_0calculat">#REF!</definedName>
    <definedName name="_36AP_TESTING">#REF!</definedName>
    <definedName name="_37_0CAISO_Ex_Post">#REF!</definedName>
    <definedName name="_37_0Cal_PX_Day_Ahead_">#REF!</definedName>
    <definedName name="_37_0CELLO">#REF!</definedName>
    <definedName name="_373">#REF!</definedName>
    <definedName name="_374">#REF!</definedName>
    <definedName name="_37INV_INELIGIBLES">#REF!</definedName>
    <definedName name="_38_0CELLOC">#REF!</definedName>
    <definedName name="_38OTHER_COLLATERA">#REF!</definedName>
    <definedName name="_39_0Cal_PX_Day_Ahead_">#REF!</definedName>
    <definedName name="_39_0Cal_PX_NP15_Day_Ahead_">#REF!</definedName>
    <definedName name="_39_0COB___DJ_On_Peak">#REF!</definedName>
    <definedName name="_393">#REF!</definedName>
    <definedName name="_394">#REF!</definedName>
    <definedName name="_3S" localSheetId="17" hidden="1">#REF!</definedName>
    <definedName name="_3S" localSheetId="18" hidden="1">#REF!</definedName>
    <definedName name="_3S" localSheetId="19" hidden="1">#REF!</definedName>
    <definedName name="_3S" localSheetId="20" hidden="1">#REF!</definedName>
    <definedName name="_3S" localSheetId="21" hidden="1">#REF!</definedName>
    <definedName name="_3S" localSheetId="22" hidden="1">#REF!</definedName>
    <definedName name="_3S" localSheetId="1" hidden="1">#REF!</definedName>
    <definedName name="_3S" hidden="1">#REF!</definedName>
    <definedName name="_4_0_K" localSheetId="17" hidden="1">#REF!</definedName>
    <definedName name="_4_0_K" localSheetId="18" hidden="1">#REF!</definedName>
    <definedName name="_4_0_K" localSheetId="19" hidden="1">#REF!</definedName>
    <definedName name="_4_0_K" localSheetId="20" hidden="1">#REF!</definedName>
    <definedName name="_4_0_K" localSheetId="21" hidden="1">#REF!</definedName>
    <definedName name="_4_0_K" localSheetId="22" hidden="1">#REF!</definedName>
    <definedName name="_4_0_K" localSheetId="1" hidden="1">#REF!</definedName>
    <definedName name="_4_0_K" hidden="1">#REF!</definedName>
    <definedName name="_4_0E">#REF!</definedName>
    <definedName name="_4_0MID">#REF!</definedName>
    <definedName name="_40_0D">#REF!</definedName>
    <definedName name="_401K_LIMIT">#REF!</definedName>
    <definedName name="_401K_MATCH">#REF!</definedName>
    <definedName name="_41_0Cal_PX_NP15_Day_Ahead_">#REF!</definedName>
    <definedName name="_41_0Cal_PX_SP15_Day_Ahead_">#REF!</definedName>
    <definedName name="_41_0DJP">#REF!</definedName>
    <definedName name="_413">#REF!</definedName>
    <definedName name="_414">#REF!</definedName>
    <definedName name="_42_0calculat">#REF!</definedName>
    <definedName name="_42_0F">#REF!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43_0Cal_PX_SP15_Day_Ahead_">#REF!</definedName>
    <definedName name="_43_0FOU">#REF!</definedName>
    <definedName name="_433">#REF!</definedName>
    <definedName name="_434">#REF!</definedName>
    <definedName name="_44_0FSHI">#REF!</definedName>
    <definedName name="_45_0calculat">#REF!</definedName>
    <definedName name="_45_0CELLO">#REF!</definedName>
    <definedName name="_45_0H">#REF!</definedName>
    <definedName name="_453">#REF!</definedName>
    <definedName name="_454">#REF!</definedName>
    <definedName name="_47_0CELLO">#REF!</definedName>
    <definedName name="_47_0Interest.C">#REF!</definedName>
    <definedName name="_473">#REF!</definedName>
    <definedName name="_474">#REF!</definedName>
    <definedName name="_48_0CELLOC">#REF!</definedName>
    <definedName name="_48_0Interest.C">#REF!</definedName>
    <definedName name="_49_0CELLOC">#REF!</definedName>
    <definedName name="_493">#REF!</definedName>
    <definedName name="_494">#REF!</definedName>
    <definedName name="_4A_4B">#REF!</definedName>
    <definedName name="_4A_4B_P4">#REF!</definedName>
    <definedName name="_5_0_S" localSheetId="17" hidden="1">#REF!</definedName>
    <definedName name="_5_0_S" localSheetId="18" hidden="1">#REF!</definedName>
    <definedName name="_5_0_S" localSheetId="19" hidden="1">#REF!</definedName>
    <definedName name="_5_0_S" localSheetId="20" hidden="1">#REF!</definedName>
    <definedName name="_5_0_S" localSheetId="21" hidden="1">#REF!</definedName>
    <definedName name="_5_0_S" localSheetId="22" hidden="1">#REF!</definedName>
    <definedName name="_5_0_S" localSheetId="1" hidden="1">#REF!</definedName>
    <definedName name="_5_0_S" hidden="1">#REF!</definedName>
    <definedName name="_5_0FOU">#REF!</definedName>
    <definedName name="_5_Yr_Growth">#REF!</definedName>
    <definedName name="_50_0COB___DJ_On_Peak">#REF!</definedName>
    <definedName name="_50_0Interest.Calc">#REF!</definedName>
    <definedName name="_51_0COB___DJ_On_Peak">#REF!</definedName>
    <definedName name="_51_0Interest.Calc">#REF!</definedName>
    <definedName name="_513">#REF!</definedName>
    <definedName name="_514">#REF!</definedName>
    <definedName name="_52_0D">#REF!</definedName>
    <definedName name="_52_0jen">#REF!</definedName>
    <definedName name="_53_0D">#REF!</definedName>
    <definedName name="_53_0jen">#REF!</definedName>
    <definedName name="_533">#REF!</definedName>
    <definedName name="_534">#REF!</definedName>
    <definedName name="_54_0DJP">#REF!</definedName>
    <definedName name="_54_0Mid_C___DJ_Off_Peak">#REF!</definedName>
    <definedName name="_55_0DJP">#REF!</definedName>
    <definedName name="_55_0Mid_C___DJ_Off_Peak_">#REF!</definedName>
    <definedName name="_553">#REF!</definedName>
    <definedName name="_554">#REF!</definedName>
    <definedName name="_56_0F">#REF!</definedName>
    <definedName name="_56_0Mid_C___DJ_On_Peak">#REF!</definedName>
    <definedName name="_57_0F">#REF!</definedName>
    <definedName name="_57_0Mid_C___DJ_On_Peak_">#REF!</definedName>
    <definedName name="_58_0FOU">#REF!</definedName>
    <definedName name="_58_0MO">#REF!</definedName>
    <definedName name="_59_0FOU">#REF!</definedName>
    <definedName name="_59_0MOS">#REF!</definedName>
    <definedName name="_6_0_S" localSheetId="17" hidden="1">#REF!</definedName>
    <definedName name="_6_0_S" localSheetId="18" hidden="1">#REF!</definedName>
    <definedName name="_6_0_S" localSheetId="19" hidden="1">#REF!</definedName>
    <definedName name="_6_0_S" localSheetId="20" hidden="1">#REF!</definedName>
    <definedName name="_6_0_S" localSheetId="21" hidden="1">#REF!</definedName>
    <definedName name="_6_0_S" localSheetId="22" hidden="1">#REF!</definedName>
    <definedName name="_6_0_S" localSheetId="1" hidden="1">#REF!</definedName>
    <definedName name="_6_0_S" hidden="1">#REF!</definedName>
    <definedName name="_6_0EL">#REF!</definedName>
    <definedName name="_6_0FSHI">#REF!</definedName>
    <definedName name="_60_0FSHI">#REF!</definedName>
    <definedName name="_60_0N">#REF!</definedName>
    <definedName name="_609">#REF!</definedName>
    <definedName name="_61_0FSHI">#REF!</definedName>
    <definedName name="_61_0pric">#REF!</definedName>
    <definedName name="_610">#REF!</definedName>
    <definedName name="_62_0H">#REF!</definedName>
    <definedName name="_629">#REF!</definedName>
    <definedName name="_63_0H">#REF!</definedName>
    <definedName name="_63_0R">#REF!</definedName>
    <definedName name="_630">#REF!</definedName>
    <definedName name="_64_0R">#REF!</definedName>
    <definedName name="_65_0Interest.C">#REF!</definedName>
    <definedName name="_66_0R">#REF!</definedName>
    <definedName name="_67_0Interest.Calc">#REF!</definedName>
    <definedName name="_67_0R">#REF!</definedName>
    <definedName name="_68_0Interest.Calc">#REF!</definedName>
    <definedName name="_68_0S">#REF!</definedName>
    <definedName name="_685">#REF!</definedName>
    <definedName name="_686">#REF!</definedName>
    <definedName name="_69_0jen">#REF!</definedName>
    <definedName name="_69_0SA">#REF!</definedName>
    <definedName name="_7_0BLK">#REF!</definedName>
    <definedName name="_70_0SAN">#REF!</definedName>
    <definedName name="_705">#REF!</definedName>
    <definedName name="_706">#REF!</definedName>
    <definedName name="_71_0Mid_C___DJ_Off_Peak">#REF!</definedName>
    <definedName name="_71_0SAN">#REF!</definedName>
    <definedName name="_7200">#REF!</definedName>
    <definedName name="_73_0Mid_C___DJ_Off_Peak_">#REF!</definedName>
    <definedName name="_73_0Securit">#REF!</definedName>
    <definedName name="_74_0Securit">#REF!</definedName>
    <definedName name="_75_0Mid_C___DJ_On_Peak">#REF!</definedName>
    <definedName name="_75_0SN">#REF!</definedName>
    <definedName name="_76_0SYL">#REF!</definedName>
    <definedName name="_761">#REF!</definedName>
    <definedName name="_762">#REF!</definedName>
    <definedName name="_77_0Mid_C___DJ_On_Peak_">#REF!</definedName>
    <definedName name="_77_0TAB">#REF!</definedName>
    <definedName name="_78_0TAB">#REF!</definedName>
    <definedName name="_7800">#REF!</definedName>
    <definedName name="_781">#REF!</definedName>
    <definedName name="_782">#REF!</definedName>
    <definedName name="_79_0MO">#REF!</definedName>
    <definedName name="_79_0TAB">#REF!</definedName>
    <definedName name="_8_0E">#REF!</definedName>
    <definedName name="_80_0TE">#REF!</definedName>
    <definedName name="_801">#REF!</definedName>
    <definedName name="_802">#REF!</definedName>
    <definedName name="_81_0MOS">#REF!</definedName>
    <definedName name="_82_0Unhide.Ra">#REF!</definedName>
    <definedName name="_821">#REF!</definedName>
    <definedName name="_822">#REF!</definedName>
    <definedName name="_83_0N">#REF!</definedName>
    <definedName name="_83_0Unhide.Ra">#REF!</definedName>
    <definedName name="_84_0pric">#REF!</definedName>
    <definedName name="_84_0W">#REF!</definedName>
    <definedName name="_841">#REF!</definedName>
    <definedName name="_842">#REF!</definedName>
    <definedName name="_85_0pric">#REF!</definedName>
    <definedName name="_85_0WST">#REF!</definedName>
    <definedName name="_8500">#REF!</definedName>
    <definedName name="_86_0R">#REF!</definedName>
    <definedName name="_86_7_0">#REF!</definedName>
    <definedName name="_8600">#REF!</definedName>
    <definedName name="_87_0R">#REF!</definedName>
    <definedName name="_8700">#REF!</definedName>
    <definedName name="_88_0R">#REF!</definedName>
    <definedName name="_88_8_0R">#REF!</definedName>
    <definedName name="_89_0R">#REF!</definedName>
    <definedName name="_89_8_0R">#REF!</definedName>
    <definedName name="_8900">#REF!</definedName>
    <definedName name="_897">#REF!</definedName>
    <definedName name="_898">#REF!</definedName>
    <definedName name="_8Module___Secret_.GoToEnd">#N/A</definedName>
    <definedName name="_90_0S">#REF!</definedName>
    <definedName name="_91_0S">#REF!</definedName>
    <definedName name="_911A">#REF!</definedName>
    <definedName name="_912A">#REF!</definedName>
    <definedName name="_917">#REF!</definedName>
    <definedName name="_918">#REF!</definedName>
    <definedName name="_91AP_TESTING">#REF!</definedName>
    <definedName name="_92_0SA">#REF!</definedName>
    <definedName name="_921A">#REF!</definedName>
    <definedName name="_922A">#REF!</definedName>
    <definedName name="_93_0SA">#REF!</definedName>
    <definedName name="_937">#REF!</definedName>
    <definedName name="_938">#REF!</definedName>
    <definedName name="_93BE">#REF!</definedName>
    <definedName name="_93INV_INELIGIBLES">#REF!</definedName>
    <definedName name="_94_0SAN">#REF!</definedName>
    <definedName name="_94BE">#REF!</definedName>
    <definedName name="_94DIL">#REF!</definedName>
    <definedName name="_95_0SAN">#REF!</definedName>
    <definedName name="_957">#REF!</definedName>
    <definedName name="_958">#REF!</definedName>
    <definedName name="_95OTHER_COLLATERA">#REF!</definedName>
    <definedName name="_96_0SAN">#REF!</definedName>
    <definedName name="_97_0SAN">#REF!</definedName>
    <definedName name="_977">#REF!</definedName>
    <definedName name="_978">#REF!</definedName>
    <definedName name="_98_0Securit">#REF!</definedName>
    <definedName name="_99_0Securit">#REF!</definedName>
    <definedName name="_997">#REF!</definedName>
    <definedName name="_998">#REF!</definedName>
    <definedName name="_9Module___Secret_.GoToEnd">#N/A</definedName>
    <definedName name="_a1" localSheetId="26" hidden="1">{"NewCo_View",#N/A,FALSE,"Calculations"}</definedName>
    <definedName name="_a1" localSheetId="23" hidden="1">{"NewCo_View",#N/A,FALSE,"Calculations"}</definedName>
    <definedName name="_a1" hidden="1">{"NewCo_View",#N/A,FALSE,"Calculations"}</definedName>
    <definedName name="_A2">#REF!</definedName>
    <definedName name="_a3" hidden="1">#REF!</definedName>
    <definedName name="_a36" localSheetId="26" hidden="1">{"Accretion";#N/A;FALSE;"Assum"}</definedName>
    <definedName name="_a36" localSheetId="23" hidden="1">{"Accretion";#N/A;FALSE;"Assum"}</definedName>
    <definedName name="_a36" hidden="1">{"Accretion";#N/A;FALSE;"Assum"}</definedName>
    <definedName name="_a37" localSheetId="26" hidden="1">{#N/A,#N/A,TRUE,"Lines",#N/A,#N/A,TRUE;"Stations",#N/A,#N/A,TRUE,"Cap. Expenses",#N/A,#N/A;TRUE,"Land",#N/A,#N/A,TRUE,"Cen Proces Sys",#N/A;#N/A,TRUE,"telecom",#N/A,#N/A,TRUE,"Other"}</definedName>
    <definedName name="_a37" localSheetId="23"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26" hidden="1">{"Assumptions";#N/A;FALSE;"Assum"}</definedName>
    <definedName name="_a38" localSheetId="23" hidden="1">{"Assumptions";#N/A;FALSE;"Assum"}</definedName>
    <definedName name="_a38" hidden="1">{"Assumptions";#N/A;FALSE;"Assum"}</definedName>
    <definedName name="_a39" localSheetId="26" hidden="1">{#N/A;#N/A;FALSE;"CAG"}</definedName>
    <definedName name="_a39" localSheetId="23" hidden="1">{#N/A;#N/A;FALSE;"CAG"}</definedName>
    <definedName name="_a39" hidden="1">{#N/A;#N/A;FALSE;"CAG"}</definedName>
    <definedName name="_a4" hidden="1">#REF!</definedName>
    <definedName name="_a40" localSheetId="26" hidden="1">{#N/A;#N/A;FALSE;"CPB"}</definedName>
    <definedName name="_a40" localSheetId="23" hidden="1">{#N/A;#N/A;FALSE;"CPB"}</definedName>
    <definedName name="_a40" hidden="1">{#N/A;#N/A;FALSE;"CPB"}</definedName>
    <definedName name="_a41" localSheetId="26" hidden="1">{#N/A;#N/A;FALSE;"Credit Summary"}</definedName>
    <definedName name="_a41" localSheetId="23" hidden="1">{#N/A;#N/A;FALSE;"Credit Summary"}</definedName>
    <definedName name="_a41" hidden="1">{#N/A;#N/A;FALSE;"Credit Summary"}</definedName>
    <definedName name="_a42" localSheetId="26" hidden="1">{"FCB_ALL";#N/A;FALSE;"FCB"}</definedName>
    <definedName name="_a42" localSheetId="23" hidden="1">{"FCB_ALL";#N/A;FALSE;"FCB"}</definedName>
    <definedName name="_a42" hidden="1">{"FCB_ALL";#N/A;FALSE;"FCB"}</definedName>
    <definedName name="_a43" localSheetId="26" hidden="1">{"FCB_ALL";#N/A;FALSE;"FCB"}</definedName>
    <definedName name="_a43" localSheetId="23" hidden="1">{"FCB_ALL";#N/A;FALSE;"FCB"}</definedName>
    <definedName name="_a43" hidden="1">{"FCB_ALL";#N/A;FALSE;"FCB"}</definedName>
    <definedName name="_a44" localSheetId="2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26" hidden="1">{#N/A;#N/A;FALSE;"GIS"}</definedName>
    <definedName name="_a45" localSheetId="23" hidden="1">{#N/A;#N/A;FALSE;"GIS"}</definedName>
    <definedName name="_a45" hidden="1">{#N/A;#N/A;FALSE;"GIS"}</definedName>
    <definedName name="_a46" localSheetId="26" hidden="1">{#N/A,#N/A,TRUE,"Cover His PWC",#N/A,#N/A,TRUE;"P&amp;L",#N/A,#N/A,TRUE,"BS",#N/A,#N/A;TRUE,"Depreciation",#N/A,#N/A,TRUE,"GRAPHS",#N/A;#N/A,TRUE,"DCF EBITDA Multiple",#N/A,#N/A,TRUE,"DCF Perpetual Growth"}</definedName>
    <definedName name="_a46" localSheetId="23"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26" hidden="1">{#N/A,#N/A,TRUE,"Cover His T",#N/A,#N/A,TRUE;"P&amp;L",#N/A,#N/A,TRUE,"BS",#N/A,#N/A;TRUE,"Depreciation",#N/A,#N/A,TRUE,"GRAPHS",#N/A;#N/A,TRUE,"DCF EBITDA Multiple",#N/A,#N/A,TRUE,"DCF Perpetual Growth"}</definedName>
    <definedName name="_a47" localSheetId="23"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26" hidden="1">{#N/A;#N/A;FALSE;"HNZ"}</definedName>
    <definedName name="_a48" localSheetId="23" hidden="1">{#N/A;#N/A;FALSE;"HNZ"}</definedName>
    <definedName name="_a48" hidden="1">{#N/A;#N/A;FALSE;"HNZ"}</definedName>
    <definedName name="_a49" localSheetId="2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26" hidden="1">{#N/A;#N/A;FALSE;"K"}</definedName>
    <definedName name="_a50" localSheetId="23" hidden="1">{#N/A;#N/A;FALSE;"K"}</definedName>
    <definedName name="_a50" hidden="1">{#N/A;#N/A;FALSE;"K"}</definedName>
    <definedName name="_a51" localSheetId="2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26" hidden="1">{#N/A;#N/A;FALSE;"MCCRK"}</definedName>
    <definedName name="_a52" localSheetId="23" hidden="1">{#N/A;#N/A;FALSE;"MCCRK"}</definedName>
    <definedName name="_a52" hidden="1">{#N/A;#N/A;FALSE;"MCCRK"}</definedName>
    <definedName name="_a53" localSheetId="26" hidden="1">{#N/A;#N/A;FALSE;"NA"}</definedName>
    <definedName name="_a53" localSheetId="23" hidden="1">{#N/A;#N/A;FALSE;"NA"}</definedName>
    <definedName name="_a53" hidden="1">{#N/A;#N/A;FALSE;"NA"}</definedName>
    <definedName name="_a54" localSheetId="26" hidden="1">{"cap_structure",#N/A,FALSE,"Graph-Mkt Cap";"price",#N/A,FALSE,"Graph-Price";"ebit",#N/A,FALSE,"Graph-EBITDA";"ebitda",#N/A,FALSE,"Graph-EBITDA"}</definedName>
    <definedName name="_a54" localSheetId="23"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26" hidden="1">{"inputs raw data";#N/A;TRUE;"INPUT"}</definedName>
    <definedName name="_a55" localSheetId="23" hidden="1">{"inputs raw data";#N/A;TRUE;"INPUT"}</definedName>
    <definedName name="_a55" hidden="1">{"inputs raw data";#N/A;TRUE;"INPUT"}</definedName>
    <definedName name="_a56" localSheetId="26" hidden="1">{"summary1",#N/A,TRUE;"Comps","summary2",#N/A;TRUE,"Comps","summary3";#N/A,TRUE,"Comps"}</definedName>
    <definedName name="_a56" localSheetId="23" hidden="1">{"summary1",#N/A,TRUE;"Comps","summary2",#N/A;TRUE,"Comps","summary3";#N/A,TRUE,"Comps"}</definedName>
    <definedName name="_a56" hidden="1">{"summary1",#N/A,TRUE;"Comps","summary2",#N/A;TRUE,"Comps","summary3";#N/A,TRUE,"Comps"}</definedName>
    <definedName name="_a57" localSheetId="26" hidden="1">{"summary1",#N/A,TRUE;"Comps","summary2",#N/A;TRUE,"Comps","summary3";#N/A,TRUE,"Comps"}</definedName>
    <definedName name="_a57" localSheetId="23" hidden="1">{"summary1",#N/A,TRUE;"Comps","summary2",#N/A;TRUE,"Comps","summary3";#N/A,TRUE,"Comps"}</definedName>
    <definedName name="_a57" hidden="1">{"summary1",#N/A,TRUE;"Comps","summary2",#N/A;TRUE,"Comps","summary3";#N/A,TRUE,"Comps"}</definedName>
    <definedName name="_a58" localSheetId="26" hidden="1">{#N/A,"DR",FALSE,"increm pf",#N/A,"MAMSI";FALSE,"increm pf",#N/A,"MAXI",FALSE,"increm pf";#N/A,"PCAM",FALSE,"increm pf",#N/A,"PHSV";FALSE,"increm pf",#N/A,"SIE",FALSE,"increm pf"}</definedName>
    <definedName name="_a58" localSheetId="23"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2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26" hidden="1">{#N/A,#N/A,TRUE,"Cover Repl",#N/A,#N/A,TRUE,"P&amp;L";#N/A,#N/A,TRUE,"P&amp;L (2)",#N/A,#N/A,TRUE,"BS";#N/A,#N/A,TRUE,"Depreciation",#N/A,#N/A,TRUE,"GRAPHS";#N/A,#N/A,TRUE,"DCF EBITDA Multiple",#N/A,#N/A,TRUE,"DCF Perpetual Growth"}</definedName>
    <definedName name="_a60" localSheetId="23"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26" hidden="1">{#N/A;#N/A;FALSE;"Trading Summary"}</definedName>
    <definedName name="_a61" localSheetId="23" hidden="1">{#N/A;#N/A;FALSE;"Trading Summary"}</definedName>
    <definedName name="_a61" hidden="1">{#N/A;#N/A;FALSE;"Trading Summary"}</definedName>
    <definedName name="_a62" localSheetId="2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26" hidden="1">{#N/A;#N/A;FALSE;"WWY"}</definedName>
    <definedName name="_a63" localSheetId="23" hidden="1">{#N/A;#N/A;FALSE;"WWY"}</definedName>
    <definedName name="_a63" hidden="1">{#N/A;#N/A;FALSE;"WWY"}</definedName>
    <definedName name="_a64"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2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2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cq4">#REF!</definedName>
    <definedName name="_al0008">#REF!</definedName>
    <definedName name="_al009">#REF!</definedName>
    <definedName name="_al01">#REF!</definedName>
    <definedName name="_al02">#REF!</definedName>
    <definedName name="_al09">#REF!</definedName>
    <definedName name="_al1">#REF!</definedName>
    <definedName name="_al11">#REF!,#REF!,#REF!,#REF!,#REF!,#REF!,#REF!,#REF!,#REF!,#REF!</definedName>
    <definedName name="_al12">#REF!</definedName>
    <definedName name="_al2">#REF!</definedName>
    <definedName name="_al23">#REF!,#REF!,#REF!,#REF!,#REF!,#REF!,#REF!,#REF!,#REF!,#REF!</definedName>
    <definedName name="_al3">#REF!</definedName>
    <definedName name="_al34">#REF!,#REF!,#REF!,#REF!,#REF!,#REF!,#REF!,#REF!,#REF!,#REF!</definedName>
    <definedName name="_al4">#REF!</definedName>
    <definedName name="_al45">#REF!,#REF!,#REF!,#REF!,#REF!,#REF!,#REF!,#REF!,#REF!,#REF!</definedName>
    <definedName name="_al5">#REF!</definedName>
    <definedName name="_al56">#REF!,#REF!,#REF!,#REF!,#REF!,#REF!,#REF!,#REF!,#REF!,#REF!</definedName>
    <definedName name="_al6">#REF!</definedName>
    <definedName name="_al67">#REF!,#REF!,#REF!,#REF!,#REF!,#REF!,#REF!,#REF!,#REF!,#REF!</definedName>
    <definedName name="_al7">#REF!</definedName>
    <definedName name="_al8">#REF!</definedName>
    <definedName name="_al90">#REF!,#REF!,#REF!,#REF!,#REF!,#REF!,#REF!,#REF!,#REF!,#REF!</definedName>
    <definedName name="_al98">#REF!</definedName>
    <definedName name="_al99">#REF!</definedName>
    <definedName name="_alc2">#REF!</definedName>
    <definedName name="_APR1">#REF!</definedName>
    <definedName name="_APR2">#REF!</definedName>
    <definedName name="_APR3">#REF!</definedName>
    <definedName name="_ASD2">#REF!</definedName>
    <definedName name="_ASD3">#REF!</definedName>
    <definedName name="_ATPRegress_Dlg_Results" localSheetId="17" hidden="1">{2;#N/A;"R13C16:R17C16";#N/A;"R13C14:R17C15";FALSE;FALSE;FALSE;95;#N/A;#N/A;"R13C19";#N/A;FALSE;FALSE;FALSE;FALSE;#N/A;"";#N/A;FALSE;"";"";#N/A;#N/A;#N/A}</definedName>
    <definedName name="_ATPRegress_Dlg_Results" localSheetId="18" hidden="1">{2;#N/A;"R13C16:R17C16";#N/A;"R13C14:R17C15";FALSE;FALSE;FALSE;95;#N/A;#N/A;"R13C19";#N/A;FALSE;FALSE;FALSE;FALSE;#N/A;"";#N/A;FALSE;"";"";#N/A;#N/A;#N/A}</definedName>
    <definedName name="_ATPRegress_Dlg_Results" localSheetId="19" hidden="1">{2;#N/A;"R13C16:R17C16";#N/A;"R13C14:R17C15";FALSE;FALSE;FALSE;95;#N/A;#N/A;"R13C19";#N/A;FALSE;FALSE;FALSE;FALSE;#N/A;"";#N/A;FALSE;"";"";#N/A;#N/A;#N/A}</definedName>
    <definedName name="_ATPRegress_Dlg_Results" localSheetId="20" hidden="1">{2;#N/A;"R13C16:R17C16";#N/A;"R13C14:R17C15";FALSE;FALSE;FALSE;95;#N/A;#N/A;"R13C19";#N/A;FALSE;FALSE;FALSE;FALSE;#N/A;"";#N/A;FALSE;"";"";#N/A;#N/A;#N/A}</definedName>
    <definedName name="_ATPRegress_Dlg_Results" localSheetId="21" hidden="1">{2;#N/A;"R13C16:R17C16";#N/A;"R13C14:R17C15";FALSE;FALSE;FALSE;95;#N/A;#N/A;"R13C19";#N/A;FALSE;FALSE;FALSE;FALSE;#N/A;"";#N/A;FALSE;"";"";#N/A;#N/A;#N/A}</definedName>
    <definedName name="_ATPRegress_Dlg_Results" localSheetId="22" hidden="1">{2;#N/A;"R13C16:R17C16";#N/A;"R13C14:R17C15";FALSE;FALSE;FALSE;95;#N/A;#N/A;"R13C19";#N/A;FALSE;FALSE;FALSE;FALSE;#N/A;"";#N/A;FALSE;"";"";#N/A;#N/A;#N/A}</definedName>
    <definedName name="_ATPRegress_Dlg_Results" localSheetId="1" hidden="1">{2;#N/A;"R13C16:R17C16";#N/A;"R13C14:R17C15";FALSE;FALSE;FALSE;95;#N/A;#N/A;"R13C19";#N/A;FALSE;FALSE;FALSE;FALSE;#N/A;"";#N/A;FALSE;"";"";#N/A;#N/A;#N/A}</definedName>
    <definedName name="_ATPRegress_Dlg_Results" localSheetId="26" hidden="1">{2;#N/A;"R13C16:R17C16";#N/A;"R13C14:R17C15";FALSE;FALSE;FALSE;95;#N/A;#N/A;"R13C19";#N/A;FALSE;FALSE;FALSE;FALSE;#N/A;"";#N/A;FALSE;"";"";#N/A;#N/A;#N/A}</definedName>
    <definedName name="_ATPRegress_Dlg_Results" localSheetId="23"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7" hidden="1">{"EXCELHLP.HLP!1802";5;10;5;10;13;13;13;8;5;5;10;14;13;13;13;13;5;10;14;13;5;10;1;2;24}</definedName>
    <definedName name="_ATPRegress_Dlg_Types" localSheetId="18" hidden="1">{"EXCELHLP.HLP!1802";5;10;5;10;13;13;13;8;5;5;10;14;13;13;13;13;5;10;14;13;5;10;1;2;24}</definedName>
    <definedName name="_ATPRegress_Dlg_Types" localSheetId="19" hidden="1">{"EXCELHLP.HLP!1802";5;10;5;10;13;13;13;8;5;5;10;14;13;13;13;13;5;10;14;13;5;10;1;2;24}</definedName>
    <definedName name="_ATPRegress_Dlg_Types" localSheetId="20" hidden="1">{"EXCELHLP.HLP!1802";5;10;5;10;13;13;13;8;5;5;10;14;13;13;13;13;5;10;14;13;5;10;1;2;24}</definedName>
    <definedName name="_ATPRegress_Dlg_Types" localSheetId="21" hidden="1">{"EXCELHLP.HLP!1802";5;10;5;10;13;13;13;8;5;5;10;14;13;13;13;13;5;10;14;13;5;10;1;2;24}</definedName>
    <definedName name="_ATPRegress_Dlg_Types" localSheetId="22" hidden="1">{"EXCELHLP.HLP!1802";5;10;5;10;13;13;13;8;5;5;10;14;13;13;13;13;5;10;14;13;5;10;1;2;24}</definedName>
    <definedName name="_ATPRegress_Dlg_Types" localSheetId="1" hidden="1">{"EXCELHLP.HLP!1802";5;10;5;10;13;13;13;8;5;5;10;14;13;13;13;13;5;10;14;13;5;10;1;2;24}</definedName>
    <definedName name="_ATPRegress_Dlg_Types" localSheetId="26" hidden="1">{"EXCELHLP.HLP!1802";5;10;5;10;13;13;13;8;5;5;10;14;13;13;13;13;5;10;14;13;5;10;1;2;24}</definedName>
    <definedName name="_ATPRegress_Dlg_Types" localSheetId="23" hidden="1">{"EXCELHLP.HLP!1802";5;10;5;10;13;13;13;8;5;5;10;14;13;13;13;13;5;10;14;13;5;10;1;2;24}</definedName>
    <definedName name="_ATPRegress_Dlg_Types" hidden="1">{"EXCELHLP.HLP!1802";5;10;5;10;13;13;13;8;5;5;10;14;13;13;13;13;5;10;14;13;5;10;1;2;24}</definedName>
    <definedName name="_ATPRegress_Range1" localSheetId="17" hidden="1">#REF!</definedName>
    <definedName name="_ATPRegress_Range1" localSheetId="18" hidden="1">#REF!</definedName>
    <definedName name="_ATPRegress_Range1" localSheetId="19" hidden="1">#REF!</definedName>
    <definedName name="_ATPRegress_Range1" localSheetId="20" hidden="1">#REF!</definedName>
    <definedName name="_ATPRegress_Range1" localSheetId="21" hidden="1">#REF!</definedName>
    <definedName name="_ATPRegress_Range1" localSheetId="22" hidden="1">#REF!</definedName>
    <definedName name="_ATPRegress_Range1" localSheetId="1" hidden="1">#REF!</definedName>
    <definedName name="_ATPRegress_Range1" hidden="1">#REF!</definedName>
    <definedName name="_ATPRegress_Range2" localSheetId="17" hidden="1">#REF!</definedName>
    <definedName name="_ATPRegress_Range2" localSheetId="18" hidden="1">#REF!</definedName>
    <definedName name="_ATPRegress_Range2" localSheetId="19" hidden="1">#REF!</definedName>
    <definedName name="_ATPRegress_Range2" localSheetId="20" hidden="1">#REF!</definedName>
    <definedName name="_ATPRegress_Range2" localSheetId="21" hidden="1">#REF!</definedName>
    <definedName name="_ATPRegress_Range2" localSheetId="22" hidden="1">#REF!</definedName>
    <definedName name="_ATPRegress_Range2" localSheetId="1" hidden="1">#REF!</definedName>
    <definedName name="_ATPRegress_Range2" hidden="1">#REF!</definedName>
    <definedName name="_ATPRegress_Range3" localSheetId="17" hidden="1">#REF!</definedName>
    <definedName name="_ATPRegress_Range3" localSheetId="18" hidden="1">#REF!</definedName>
    <definedName name="_ATPRegress_Range3" localSheetId="19" hidden="1">#REF!</definedName>
    <definedName name="_ATPRegress_Range3" localSheetId="20" hidden="1">#REF!</definedName>
    <definedName name="_ATPRegress_Range3" localSheetId="21" hidden="1">#REF!</definedName>
    <definedName name="_ATPRegress_Range3" localSheetId="22" hidden="1">#REF!</definedName>
    <definedName name="_ATPRegress_Range3" localSheetId="1" hidden="1">#REF!</definedName>
    <definedName name="_ATPRegress_Range3" hidden="1">#REF!</definedName>
    <definedName name="_ATPRegress_Range4" hidden="1">"="</definedName>
    <definedName name="_ATPRegress_Range5" hidden="1">"="</definedName>
    <definedName name="_aud2">#REF!</definedName>
    <definedName name="_bdm.0FF451F33C0C4524BB70A0E59AD54DF8.edm" hidden="1">#REF!</definedName>
    <definedName name="_bdm.4B77C271E0A34AA39783CC8280DC280C.edm" hidden="1">#REF!</definedName>
    <definedName name="_bdm.4F16EFC0C24445FC83917996AF426619.edm" hidden="1">#REF!</definedName>
    <definedName name="_bdm.56A563213F5C4030A6C0F885531909A7.edm" hidden="1">#REF!</definedName>
    <definedName name="_bdm.731F11687BF94FC0B87C3356352AEA93.edm" hidden="1">#REF!</definedName>
    <definedName name="_bdm.81E13A082D3245FBAEBFBE7886A94D90.edm" hidden="1">#REF!</definedName>
    <definedName name="_bdm.AAC9A20AAF6642B594A0E1BE7739E85A.edm" hidden="1">#REF!</definedName>
    <definedName name="_bdm.AB3553C11FEF4551B93592BED02B300A.edm" hidden="1">#REF!</definedName>
    <definedName name="_bdm.B844691EBA0D434198F90001F0A0958F.edm" hidden="1">#REF!</definedName>
    <definedName name="_bdm.D7E0D8EBAF284539A467C150C4A23A2A.edm" hidden="1">#REF!</definedName>
    <definedName name="_bdm.E3A829B3D22540349B2398BF75AF1490.edm" hidden="1">#REF!</definedName>
    <definedName name="_bdm.FBC8F4734CD44B95848F689416B40C4F.edm" hidden="1">#REF!</definedName>
    <definedName name="_BER10">#REF!</definedName>
    <definedName name="_BER11">#REF!</definedName>
    <definedName name="_BER12">#REF!</definedName>
    <definedName name="_BER13">#REF!</definedName>
    <definedName name="_bon1">#REF!</definedName>
    <definedName name="_bot1">#REF!</definedName>
    <definedName name="_bot2">#REF!</definedName>
    <definedName name="_BQ4.1" hidden="1">#N/A</definedName>
    <definedName name="_bs2">#REF!</definedName>
    <definedName name="_cc1">#N/A</definedName>
    <definedName name="_Cip2">#REF!</definedName>
    <definedName name="_COMP">#REF!</definedName>
    <definedName name="_cov1">#REF!</definedName>
    <definedName name="_cov2">#REF!</definedName>
    <definedName name="_cov3">#REF!</definedName>
    <definedName name="_cov4">#REF!</definedName>
    <definedName name="_dcf2">#REF!</definedName>
    <definedName name="_dcr96">#REF!</definedName>
    <definedName name="_dep01">#REF!</definedName>
    <definedName name="_dep02">#REF!</definedName>
    <definedName name="_dep03">#REF!</definedName>
    <definedName name="_dep04">#REF!</definedName>
    <definedName name="_dep05">#REF!</definedName>
    <definedName name="_DEP1998">#REF!</definedName>
    <definedName name="_DEP1999">#REF!</definedName>
    <definedName name="_DEP2000">#REF!</definedName>
    <definedName name="_DEP2001">#REF!</definedName>
    <definedName name="_DEP2002">#REF!</definedName>
    <definedName name="_dep99">#REF!</definedName>
    <definedName name="_Dist_Bin" hidden="1">#REF!</definedName>
    <definedName name="_Dist_Values" hidden="1">#REF!</definedName>
    <definedName name="_doc" localSheetId="26">{"p1";"p2";"p3"}</definedName>
    <definedName name="_doc" localSheetId="23">{"p1";"p2";"p3"}</definedName>
    <definedName name="_doc">{"p1";"p2";"p3"}</definedName>
    <definedName name="_doc1" localSheetId="26">{0;0;0;0;1;-4105;0.25;0.25;0.38;0.4;2;FALSE;FALSE;FALSE;FALSE;FALSE;#N/A;2;FALSE;1;1;"";" ";"";"";"";"&amp;""Kennerly,Roman Bold""&amp;20LEHMAN BROTHERS";FALSE}</definedName>
    <definedName name="_doc1" localSheetId="23">{0;0;0;0;1;-4105;0.25;0.25;0.38;0.4;2;FALSE;FALSE;FALSE;FALSE;FALSE;#N/A;2;FALSE;1;1;"";" ";"";"";"";"&amp;""Kennerly,Roman Bold""&amp;20LEHMAN BROTHERS";FALSE}</definedName>
    <definedName name="_doc1">{0;0;0;0;1;-4105;0.25;0.25;0.38;0.4;2;FALSE;FALSE;FALSE;FALSE;FALSE;#N/A;2;FALSE;1;1;"";" ";"";"";"";"&amp;""Kennerly,Roman Bold""&amp;20LEHMAN BROTHERS";FALSE}</definedName>
    <definedName name="_dov2">#REF!</definedName>
    <definedName name="_DTS4">#REF!</definedName>
    <definedName name="_DUB10">#REF!</definedName>
    <definedName name="_DUB11">#REF!</definedName>
    <definedName name="_DUB12">#REF!</definedName>
    <definedName name="_DUB13">#REF!</definedName>
    <definedName name="_DUB14">#REF!</definedName>
    <definedName name="_DUB15">#REF!</definedName>
    <definedName name="_DUB16">#REF!</definedName>
    <definedName name="_DUB17">#REF!</definedName>
    <definedName name="_DUB18">#REF!</definedName>
    <definedName name="_DUB19">#REF!</definedName>
    <definedName name="_DUB20">#REF!</definedName>
    <definedName name="_DUB8">#REF!</definedName>
    <definedName name="_DUB9">#REF!</definedName>
    <definedName name="_ebt02">#REF!</definedName>
    <definedName name="_ebt99">#REF!</definedName>
    <definedName name="_eps01">#REF!</definedName>
    <definedName name="_eps02">#REF!</definedName>
    <definedName name="_eps03">#REF!</definedName>
    <definedName name="_eps04">#REF!</definedName>
    <definedName name="_eps05">#REF!</definedName>
    <definedName name="_eps98">#REF!</definedName>
    <definedName name="_eps99">#REF!</definedName>
    <definedName name="_eur01">#REF!</definedName>
    <definedName name="_eur02">#REF!</definedName>
    <definedName name="_eur03">#REF!</definedName>
    <definedName name="_eur04">#REF!</definedName>
    <definedName name="_eur05">#REF!</definedName>
    <definedName name="_eur06">#REF!</definedName>
    <definedName name="_eur07">#REF!</definedName>
    <definedName name="_eur08">#REF!</definedName>
    <definedName name="_eur09">#REF!</definedName>
    <definedName name="_eur10">#REF!</definedName>
    <definedName name="_eur11">#REF!</definedName>
    <definedName name="_eur12">#REF!</definedName>
    <definedName name="_eur13">#REF!</definedName>
    <definedName name="_eur97">#REF!</definedName>
    <definedName name="_eur98">#REF!</definedName>
    <definedName name="_eur99">#REF!</definedName>
    <definedName name="_F23032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26" hidden="1">{#N/A,#N/A,FALSE,"Aging Summary";#N/A,#N/A,FALSE,"Ratio Analysis";#N/A,#N/A,FALSE,"Test 120 Day Accts";#N/A,#N/A,FALSE,"Tickmarks"}</definedName>
    <definedName name="_FA200" localSheetId="23" hidden="1">{#N/A,#N/A,FALSE,"Aging Summary";#N/A,#N/A,FALSE,"Ratio Analysis";#N/A,#N/A,FALSE,"Test 120 Day Accts";#N/A,#N/A,FALSE,"Tickmarks"}</definedName>
    <definedName name="_FA200" hidden="1">{#N/A,#N/A,FALSE,"Aging Summary";#N/A,#N/A,FALSE,"Ratio Analysis";#N/A,#N/A,FALSE,"Test 120 Day Accts";#N/A,#N/A,FALSE,"Tickmarks"}</definedName>
    <definedName name="_fcf01">#REF!</definedName>
    <definedName name="_fcf02">#REF!</definedName>
    <definedName name="_fcf03">#REF!</definedName>
    <definedName name="_fcf04">#REF!</definedName>
    <definedName name="_fcf99">#REF!</definedName>
    <definedName name="_Fill" hidden="1">#REF!</definedName>
    <definedName name="_Fill.1" hidden="1">#REF!</definedName>
    <definedName name="_xlnm._FilterDatabase" hidden="1">#REF!</definedName>
    <definedName name="_FYR4">#REF!</definedName>
    <definedName name="_GIX1">#REF!</definedName>
    <definedName name="_GIX2">#REF!</definedName>
    <definedName name="_GIX3">#REF!</definedName>
    <definedName name="_IFN4">#REF!</definedName>
    <definedName name="_imm1">#REF!</definedName>
    <definedName name="_IPO2">#REF!</definedName>
    <definedName name="_J2">#REF!</definedName>
    <definedName name="_K66000">#REF!</definedName>
    <definedName name="_K67000">#REF!</definedName>
    <definedName name="_KA1">#REF!</definedName>
    <definedName name="_KA2">#REF!</definedName>
    <definedName name="_KA3">#REF!</definedName>
    <definedName name="_Key.1"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22" hidden="1">#REF!</definedName>
    <definedName name="_Key1" localSheetId="1" hidden="1">#REF!</definedName>
    <definedName name="_Key1" hidden="1">#REF!</definedName>
    <definedName name="_key2" hidden="1">#REF!</definedName>
    <definedName name="_LCF1">#REF!</definedName>
    <definedName name="_LCF2">#REF!</definedName>
    <definedName name="_LCF3">#REF!</definedName>
    <definedName name="_LCF4">#REF!</definedName>
    <definedName name="_lev2">#REF!</definedName>
    <definedName name="_LTD107">#REF!</definedName>
    <definedName name="_LYN4">#REF!</definedName>
    <definedName name="_MAT1">#REF!</definedName>
    <definedName name="_MAT2">#REF!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dp1">#REF!</definedName>
    <definedName name="_mdp10">#REF!</definedName>
    <definedName name="_mdp13">#REF!</definedName>
    <definedName name="_mdp14">#REF!</definedName>
    <definedName name="_mdp15">#REF!</definedName>
    <definedName name="_mdp16">#REF!</definedName>
    <definedName name="_mdp8">#REF!</definedName>
    <definedName name="_MDZ2">#REF!,#REF!,#REF!,#REF!</definedName>
    <definedName name="_mdz22">#REF!,#REF!,#REF!,#REF!</definedName>
    <definedName name="_NA1" hidden="1">#REF!</definedName>
    <definedName name="_NA2" hidden="1">#REF!</definedName>
    <definedName name="_NA3" hidden="1">#REF!</definedName>
    <definedName name="_NA4" hidden="1">#REF!</definedName>
    <definedName name="_net01">#REF!</definedName>
    <definedName name="_net02">#REF!</definedName>
    <definedName name="_net03">#REF!</definedName>
    <definedName name="_net04">#REF!</definedName>
    <definedName name="_net05">#REF!</definedName>
    <definedName name="_NET1">#REF!</definedName>
    <definedName name="_new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i2001">#REF!</definedName>
    <definedName name="_ni2002">#REF!</definedName>
    <definedName name="_NP15">#REF!</definedName>
    <definedName name="_nsp1">#REF!</definedName>
    <definedName name="_nsp10">#REF!</definedName>
    <definedName name="_nsp11">#REF!</definedName>
    <definedName name="_nsp12">#REF!</definedName>
    <definedName name="_nsp13">#REF!</definedName>
    <definedName name="_op1">#REF!</definedName>
    <definedName name="_op2">#REF!</definedName>
    <definedName name="_OPR4">#REF!</definedName>
    <definedName name="_Orb157">#REF!</definedName>
    <definedName name="_Orb174">#REF!</definedName>
    <definedName name="_Orb176">#REF!</definedName>
    <definedName name="_Orb178">#REF!</definedName>
    <definedName name="_Orb180">#REF!</definedName>
    <definedName name="_Orb307">#REF!</definedName>
    <definedName name="_Orb310">#REF!</definedName>
    <definedName name="_Orb33">#REF!</definedName>
    <definedName name="_Orb340">#REF!</definedName>
    <definedName name="_Orb342">#REF!</definedName>
    <definedName name="_Orb359">#REF!</definedName>
    <definedName name="_Orb47">#REF!</definedName>
    <definedName name="_Orb60">#REF!</definedName>
    <definedName name="_Orb62">#REF!</definedName>
    <definedName name="_Orb64">#REF!</definedName>
    <definedName name="_Orb66">#REF!</definedName>
    <definedName name="_Orb83">#REF!</definedName>
    <definedName name="_Orb85">#REF!</definedName>
    <definedName name="_Order.1" hidden="1">255</definedName>
    <definedName name="_Order1" hidden="1">255</definedName>
    <definedName name="_Order1_1" hidden="1">255</definedName>
    <definedName name="_Order2" hidden="1">255</definedName>
    <definedName name="_P00Print_All">#REF!</definedName>
    <definedName name="_PA2">#REF!</definedName>
    <definedName name="_Parse_In" hidden="1">#REF!</definedName>
    <definedName name="_Parse_Out" hidden="1">#N/A</definedName>
    <definedName name="_pay1">#REF!</definedName>
    <definedName name="_pay2">#REF!</definedName>
    <definedName name="_PED4">#REF!</definedName>
    <definedName name="_PET12">#REF!</definedName>
    <definedName name="_PET13">#REF!</definedName>
    <definedName name="_PET14">#REF!</definedName>
    <definedName name="_PET15">#REF!</definedName>
    <definedName name="_PET16">#REF!</definedName>
    <definedName name="_PET17">#REF!</definedName>
    <definedName name="_PET18">#REF!</definedName>
    <definedName name="_PET19">#REF!</definedName>
    <definedName name="_PET2">#REF!</definedName>
    <definedName name="_PFY1">#REF!</definedName>
    <definedName name="_PFY2">#REF!</definedName>
    <definedName name="_PFY3">#REF!</definedName>
    <definedName name="_pg5">#REF!</definedName>
    <definedName name="_pg6">#REF!</definedName>
    <definedName name="_pg7">#REF!</definedName>
    <definedName name="_PT200" localSheetId="26" hidden="1">{#N/A,#N/A,FALSE,"Aging Summary";#N/A,#N/A,FALSE,"Ratio Analysis";#N/A,#N/A,FALSE,"Test 120 Day Accts";#N/A,#N/A,FALSE,"Tickmarks"}</definedName>
    <definedName name="_PT200" localSheetId="23"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QTri_Point_Comps">"TPMC Comps"</definedName>
    <definedName name="_RD1">#REF!</definedName>
    <definedName name="_rd2">#REF!</definedName>
    <definedName name="_RD3">#REF!</definedName>
    <definedName name="_RD4">#REF!</definedName>
    <definedName name="_Regression_Int" hidden="1">1</definedName>
    <definedName name="_Regression_Out" hidden="1">#REF!</definedName>
    <definedName name="_Regression_X" hidden="1">#REF!</definedName>
    <definedName name="_Regression_Y" hidden="1">#REF!</definedName>
    <definedName name="_rep1">#REF!</definedName>
    <definedName name="_Rep10">#REF!</definedName>
    <definedName name="_rep11">#REF!</definedName>
    <definedName name="_Rep12">#REF!</definedName>
    <definedName name="_Rep2">#REF!</definedName>
    <definedName name="_Rep3">#REF!</definedName>
    <definedName name="_Rep4">#REF!</definedName>
    <definedName name="_Rep5">#REF!</definedName>
    <definedName name="_Rep6">#REF!</definedName>
    <definedName name="_Rep7">#REF!</definedName>
    <definedName name="_Rep8">#REF!</definedName>
    <definedName name="_Rep9">#REF!</definedName>
    <definedName name="_Report" localSheetId="26">{"p1";"p2";"p3"}</definedName>
    <definedName name="_Report" localSheetId="23">{"p1";"p2";"p3"}</definedName>
    <definedName name="_Report">{"p1";"p2";"p3"}</definedName>
    <definedName name="_Report1" localSheetId="26">{"p1";"p2";"p3"}</definedName>
    <definedName name="_Report1" localSheetId="23">{"p1";"p2";"p3"}</definedName>
    <definedName name="_Report1">{"p1";"p2";"p3"}</definedName>
    <definedName name="_ret2">#REF!</definedName>
    <definedName name="_rev05">#REF!</definedName>
    <definedName name="_S_Base" localSheetId="26">{0.1;0;0.382758620689655;0;0;0;0.258620689655172;0;0.258620689655172}</definedName>
    <definedName name="_S_Base" localSheetId="23">{0.1;0;0.382758620689655;0;0;0;0.258620689655172;0;0.258620689655172}</definedName>
    <definedName name="_S_Base">{0.1;0;0.382758620689655;0;0;0;0.258620689655172;0;0.258620689655172}</definedName>
    <definedName name="_S_new_case" localSheetId="26">{0.1;0;0.45;0;0;0;0;0;0.45}</definedName>
    <definedName name="_S_new_case" localSheetId="23">{0.1;0;0.45;0;0;0;0;0;0.45}</definedName>
    <definedName name="_S_new_case">{0.1;0;0.45;0;0;0;0;0;0.45}</definedName>
    <definedName name="_Sat1001">#REF!</definedName>
    <definedName name="_Sat1002">#REF!</definedName>
    <definedName name="_Sat511">#REF!</definedName>
    <definedName name="_Sat601">#REF!</definedName>
    <definedName name="_Sat602">#REF!</definedName>
    <definedName name="_Sat603">#REF!</definedName>
    <definedName name="_Sat604">#REF!</definedName>
    <definedName name="_Sat605">#REF!</definedName>
    <definedName name="_Sat701">#REF!</definedName>
    <definedName name="_Sat702">#REF!</definedName>
    <definedName name="_Sat704">#REF!</definedName>
    <definedName name="_Sat705">#REF!</definedName>
    <definedName name="_Sat706">#REF!</definedName>
    <definedName name="_Sat707">#REF!</definedName>
    <definedName name="_Sat709">#REF!</definedName>
    <definedName name="_Sat801">#REF!</definedName>
    <definedName name="_Sat802">#REF!</definedName>
    <definedName name="_Sat804">#REF!</definedName>
    <definedName name="_Sat805">#REF!</definedName>
    <definedName name="_Sat901">#REF!</definedName>
    <definedName name="_Sat902">#REF!</definedName>
    <definedName name="_Sat903">#REF!</definedName>
    <definedName name="_Sat904">#REF!</definedName>
    <definedName name="_Sat905">#REF!</definedName>
    <definedName name="_Sat906">#REF!</definedName>
    <definedName name="_Sat907">#REF!</definedName>
    <definedName name="_Scenario_new_change">#REF!</definedName>
    <definedName name="_scenchg_count">1</definedName>
    <definedName name="_scenchg1">#REF!</definedName>
    <definedName name="_SCN4">#REF!</definedName>
    <definedName name="_SFD4">#REF!</definedName>
    <definedName name="_SFV4">#REF!</definedName>
    <definedName name="_SM1">#REF!</definedName>
    <definedName name="_sm2">#REF!</definedName>
    <definedName name="_SM3">#REF!</definedName>
    <definedName name="_SM4">#REF!</definedName>
    <definedName name="_SM5">#REF!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_Sort.1" hidden="1">#REF!</definedName>
    <definedName name="_SP15">#REF!</definedName>
    <definedName name="_STD107">#REF!</definedName>
    <definedName name="_sum1">#REF!</definedName>
    <definedName name="_sum2">#REF!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1" hidden="1">#REF!</definedName>
    <definedName name="_Table1_In1" localSheetId="22" hidden="1">#REF!</definedName>
    <definedName name="_Table1_In1" localSheetId="1" hidden="1">#REF!</definedName>
    <definedName name="_Table1_In1"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1" hidden="1">#REF!</definedName>
    <definedName name="_Table1_Out" localSheetId="22" hidden="1">#REF!</definedName>
    <definedName name="_Table1_Out" localSheetId="1" hidden="1">#REF!</definedName>
    <definedName name="_Table1_Out"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1" hidden="1">#REF!</definedName>
    <definedName name="_Table2_In1" localSheetId="22" hidden="1">#REF!</definedName>
    <definedName name="_Table2_In1" localSheetId="1" hidden="1">#REF!</definedName>
    <definedName name="_Table2_In1"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1" hidden="1">#REF!</definedName>
    <definedName name="_Table2_In2" localSheetId="22" hidden="1">#REF!</definedName>
    <definedName name="_Table2_In2" localSheetId="1" hidden="1">#REF!</definedName>
    <definedName name="_Table2_In2"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1" hidden="1">#REF!</definedName>
    <definedName name="_Table2_Out" localSheetId="22" hidden="1">#REF!</definedName>
    <definedName name="_Table2_Out" localSheetId="1" hidden="1">#REF!</definedName>
    <definedName name="_Table2_Out" hidden="1">#REF!</definedName>
    <definedName name="_Table3_In2" localSheetId="17" hidden="1">#REF!</definedName>
    <definedName name="_Table3_In2" localSheetId="18" hidden="1">#REF!</definedName>
    <definedName name="_Table3_In2" localSheetId="19" hidden="1">#REF!</definedName>
    <definedName name="_Table3_In2" localSheetId="20" hidden="1">#REF!</definedName>
    <definedName name="_Table3_In2" localSheetId="21" hidden="1">#REF!</definedName>
    <definedName name="_Table3_In2" localSheetId="22" hidden="1">#REF!</definedName>
    <definedName name="_Table3_In2" localSheetId="1" hidden="1">#REF!</definedName>
    <definedName name="_Table3_In2" hidden="1">#REF!</definedName>
    <definedName name="_TAR1">#REF!</definedName>
    <definedName name="_TAR2">#REF!</definedName>
    <definedName name="_TAR3">#REF!</definedName>
    <definedName name="_TAR4">#REF!</definedName>
    <definedName name="_TAR5">#REF!</definedName>
    <definedName name="_TAR6">#REF!</definedName>
    <definedName name="_tax02">#REF!</definedName>
    <definedName name="_tax2">#REF!</definedName>
    <definedName name="_Tax2003">#REF!</definedName>
    <definedName name="_tax3">#REF!</definedName>
    <definedName name="_tax99">#REF!</definedName>
    <definedName name="_TB1" localSheetId="26" hidden="1">{#N/A,#N/A,TRUE,"Income";#N/A,#N/A,TRUE,"IncomeDetail";#N/A,#N/A,TRUE,"Balance";#N/A,#N/A,TRUE,"BalDetail"}</definedName>
    <definedName name="_TB1" localSheetId="23" hidden="1">{#N/A,#N/A,TRUE,"Income";#N/A,#N/A,TRUE,"IncomeDetail";#N/A,#N/A,TRUE,"Balance";#N/A,#N/A,TRUE,"BalDetail"}</definedName>
    <definedName name="_TB1" hidden="1">{#N/A,#N/A,TRUE,"Income";#N/A,#N/A,TRUE,"IncomeDetail";#N/A,#N/A,TRUE,"Balance";#N/A,#N/A,TRUE,"BalDetail"}</definedName>
    <definedName name="_test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st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TEX1">#REF!</definedName>
    <definedName name="_TEX2">#REF!</definedName>
    <definedName name="_TEX3">#REF!</definedName>
    <definedName name="_TEX4">#REF!</definedName>
    <definedName name="_TF1">#REF!</definedName>
    <definedName name="_TF2">#REF!</definedName>
    <definedName name="_TF3">#REF!</definedName>
    <definedName name="_TF4">#REF!</definedName>
    <definedName name="_UF1" localSheetId="26" hidden="1">{#N/A,#N/A,FALSE,"BreakoutFY95";#N/A,#N/A,FALSE,"BreakoutFY96";#N/A,#N/A,FALSE,"BreakoutFY97";#N/A,#N/A,FALSE,"BreakoutFY98"}</definedName>
    <definedName name="_UF1" localSheetId="23" hidden="1">{#N/A,#N/A,FALSE,"BreakoutFY95";#N/A,#N/A,FALSE,"BreakoutFY96";#N/A,#N/A,FALSE,"BreakoutFY97";#N/A,#N/A,FALSE,"BreakoutFY98"}</definedName>
    <definedName name="_UF1" hidden="1">{#N/A,#N/A,FALSE,"BreakoutFY95";#N/A,#N/A,FALSE,"BreakoutFY96";#N/A,#N/A,FALSE,"BreakoutFY97";#N/A,#N/A,FALSE,"BreakoutFY98"}</definedName>
    <definedName name="_USI10">#REF!</definedName>
    <definedName name="_USI11">#REF!</definedName>
    <definedName name="_USI12">#REF!</definedName>
    <definedName name="_USI13">#REF!</definedName>
    <definedName name="_USI14">#REF!</definedName>
    <definedName name="_USI8">#REF!</definedName>
    <definedName name="_USI9">#REF!</definedName>
    <definedName name="_ves1">#REF!</definedName>
    <definedName name="_www1" localSheetId="17" hidden="1">{#N/A,#N/A,FALSE,"schA"}</definedName>
    <definedName name="_www1" localSheetId="18" hidden="1">{#N/A,#N/A,FALSE,"schA"}</definedName>
    <definedName name="_www1" localSheetId="19" hidden="1">{#N/A,#N/A,FALSE,"schA"}</definedName>
    <definedName name="_www1" localSheetId="20" hidden="1">{#N/A,#N/A,FALSE,"schA"}</definedName>
    <definedName name="_www1" localSheetId="21" hidden="1">{#N/A,#N/A,FALSE,"schA"}</definedName>
    <definedName name="_www1" localSheetId="22" hidden="1">{#N/A,#N/A,FALSE,"schA"}</definedName>
    <definedName name="_www1" localSheetId="1" hidden="1">{#N/A,#N/A,FALSE,"schA"}</definedName>
    <definedName name="_www1" localSheetId="26" hidden="1">{#N/A,#N/A,FALSE,"schA"}</definedName>
    <definedName name="_www1" localSheetId="23" hidden="1">{#N/A,#N/A,FALSE,"schA"}</definedName>
    <definedName name="_www1" hidden="1">{#N/A,#N/A,FALSE,"schA"}</definedName>
    <definedName name="_www1_1" localSheetId="17" hidden="1">{#N/A,#N/A,FALSE,"schA"}</definedName>
    <definedName name="_www1_1" localSheetId="18" hidden="1">{#N/A,#N/A,FALSE,"schA"}</definedName>
    <definedName name="_www1_1" localSheetId="19" hidden="1">{#N/A,#N/A,FALSE,"schA"}</definedName>
    <definedName name="_www1_1" localSheetId="20" hidden="1">{#N/A,#N/A,FALSE,"schA"}</definedName>
    <definedName name="_www1_1" localSheetId="21" hidden="1">{#N/A,#N/A,FALSE,"schA"}</definedName>
    <definedName name="_www1_1" localSheetId="22" hidden="1">{#N/A,#N/A,FALSE,"schA"}</definedName>
    <definedName name="_www1_1" localSheetId="1" hidden="1">{#N/A,#N/A,FALSE,"schA"}</definedName>
    <definedName name="_www1_1" localSheetId="26" hidden="1">{#N/A,#N/A,FALSE,"schA"}</definedName>
    <definedName name="_www1_1" localSheetId="23" hidden="1">{#N/A,#N/A,FALSE,"schA"}</definedName>
    <definedName name="_www1_1" hidden="1">{#N/A,#N/A,FALSE,"schA"}</definedName>
    <definedName name="_www1_1_1" localSheetId="17" hidden="1">{#N/A,#N/A,FALSE,"schA"}</definedName>
    <definedName name="_www1_1_1" localSheetId="18" hidden="1">{#N/A,#N/A,FALSE,"schA"}</definedName>
    <definedName name="_www1_1_1" localSheetId="19" hidden="1">{#N/A,#N/A,FALSE,"schA"}</definedName>
    <definedName name="_www1_1_1" localSheetId="20" hidden="1">{#N/A,#N/A,FALSE,"schA"}</definedName>
    <definedName name="_www1_1_1" localSheetId="21" hidden="1">{#N/A,#N/A,FALSE,"schA"}</definedName>
    <definedName name="_www1_1_1" localSheetId="22" hidden="1">{#N/A,#N/A,FALSE,"schA"}</definedName>
    <definedName name="_www1_1_1" localSheetId="1" hidden="1">{#N/A,#N/A,FALSE,"schA"}</definedName>
    <definedName name="_www1_1_1" localSheetId="26" hidden="1">{#N/A,#N/A,FALSE,"schA"}</definedName>
    <definedName name="_www1_1_1" localSheetId="23" hidden="1">{#N/A,#N/A,FALSE,"schA"}</definedName>
    <definedName name="_www1_1_1" hidden="1">{#N/A,#N/A,FALSE,"schA"}</definedName>
    <definedName name="_www1_1_2" localSheetId="17" hidden="1">{#N/A,#N/A,FALSE,"schA"}</definedName>
    <definedName name="_www1_1_2" localSheetId="18" hidden="1">{#N/A,#N/A,FALSE,"schA"}</definedName>
    <definedName name="_www1_1_2" localSheetId="19" hidden="1">{#N/A,#N/A,FALSE,"schA"}</definedName>
    <definedName name="_www1_1_2" localSheetId="20" hidden="1">{#N/A,#N/A,FALSE,"schA"}</definedName>
    <definedName name="_www1_1_2" localSheetId="21" hidden="1">{#N/A,#N/A,FALSE,"schA"}</definedName>
    <definedName name="_www1_1_2" localSheetId="22" hidden="1">{#N/A,#N/A,FALSE,"schA"}</definedName>
    <definedName name="_www1_1_2" localSheetId="1" hidden="1">{#N/A,#N/A,FALSE,"schA"}</definedName>
    <definedName name="_www1_1_2" localSheetId="26" hidden="1">{#N/A,#N/A,FALSE,"schA"}</definedName>
    <definedName name="_www1_1_2" localSheetId="23" hidden="1">{#N/A,#N/A,FALSE,"schA"}</definedName>
    <definedName name="_www1_1_2" hidden="1">{#N/A,#N/A,FALSE,"schA"}</definedName>
    <definedName name="_www1_1_3" localSheetId="17" hidden="1">{#N/A,#N/A,FALSE,"schA"}</definedName>
    <definedName name="_www1_1_3" localSheetId="18" hidden="1">{#N/A,#N/A,FALSE,"schA"}</definedName>
    <definedName name="_www1_1_3" localSheetId="19" hidden="1">{#N/A,#N/A,FALSE,"schA"}</definedName>
    <definedName name="_www1_1_3" localSheetId="20" hidden="1">{#N/A,#N/A,FALSE,"schA"}</definedName>
    <definedName name="_www1_1_3" localSheetId="21" hidden="1">{#N/A,#N/A,FALSE,"schA"}</definedName>
    <definedName name="_www1_1_3" localSheetId="22" hidden="1">{#N/A,#N/A,FALSE,"schA"}</definedName>
    <definedName name="_www1_1_3" localSheetId="1" hidden="1">{#N/A,#N/A,FALSE,"schA"}</definedName>
    <definedName name="_www1_1_3" localSheetId="26" hidden="1">{#N/A,#N/A,FALSE,"schA"}</definedName>
    <definedName name="_www1_1_3" localSheetId="23" hidden="1">{#N/A,#N/A,FALSE,"schA"}</definedName>
    <definedName name="_www1_1_3" hidden="1">{#N/A,#N/A,FALSE,"schA"}</definedName>
    <definedName name="_www1_2" localSheetId="17" hidden="1">{#N/A,#N/A,FALSE,"schA"}</definedName>
    <definedName name="_www1_2" localSheetId="18" hidden="1">{#N/A,#N/A,FALSE,"schA"}</definedName>
    <definedName name="_www1_2" localSheetId="19" hidden="1">{#N/A,#N/A,FALSE,"schA"}</definedName>
    <definedName name="_www1_2" localSheetId="20" hidden="1">{#N/A,#N/A,FALSE,"schA"}</definedName>
    <definedName name="_www1_2" localSheetId="21" hidden="1">{#N/A,#N/A,FALSE,"schA"}</definedName>
    <definedName name="_www1_2" localSheetId="22" hidden="1">{#N/A,#N/A,FALSE,"schA"}</definedName>
    <definedName name="_www1_2" localSheetId="1" hidden="1">{#N/A,#N/A,FALSE,"schA"}</definedName>
    <definedName name="_www1_2" localSheetId="26" hidden="1">{#N/A,#N/A,FALSE,"schA"}</definedName>
    <definedName name="_www1_2" localSheetId="23" hidden="1">{#N/A,#N/A,FALSE,"schA"}</definedName>
    <definedName name="_www1_2" hidden="1">{#N/A,#N/A,FALSE,"schA"}</definedName>
    <definedName name="_www1_2_1" localSheetId="17" hidden="1">{#N/A,#N/A,FALSE,"schA"}</definedName>
    <definedName name="_www1_2_1" localSheetId="18" hidden="1">{#N/A,#N/A,FALSE,"schA"}</definedName>
    <definedName name="_www1_2_1" localSheetId="19" hidden="1">{#N/A,#N/A,FALSE,"schA"}</definedName>
    <definedName name="_www1_2_1" localSheetId="20" hidden="1">{#N/A,#N/A,FALSE,"schA"}</definedName>
    <definedName name="_www1_2_1" localSheetId="21" hidden="1">{#N/A,#N/A,FALSE,"schA"}</definedName>
    <definedName name="_www1_2_1" localSheetId="22" hidden="1">{#N/A,#N/A,FALSE,"schA"}</definedName>
    <definedName name="_www1_2_1" localSheetId="1" hidden="1">{#N/A,#N/A,FALSE,"schA"}</definedName>
    <definedName name="_www1_2_1" localSheetId="26" hidden="1">{#N/A,#N/A,FALSE,"schA"}</definedName>
    <definedName name="_www1_2_1" localSheetId="23" hidden="1">{#N/A,#N/A,FALSE,"schA"}</definedName>
    <definedName name="_www1_2_1" hidden="1">{#N/A,#N/A,FALSE,"schA"}</definedName>
    <definedName name="_www1_2_2" localSheetId="17" hidden="1">{#N/A,#N/A,FALSE,"schA"}</definedName>
    <definedName name="_www1_2_2" localSheetId="18" hidden="1">{#N/A,#N/A,FALSE,"schA"}</definedName>
    <definedName name="_www1_2_2" localSheetId="19" hidden="1">{#N/A,#N/A,FALSE,"schA"}</definedName>
    <definedName name="_www1_2_2" localSheetId="20" hidden="1">{#N/A,#N/A,FALSE,"schA"}</definedName>
    <definedName name="_www1_2_2" localSheetId="21" hidden="1">{#N/A,#N/A,FALSE,"schA"}</definedName>
    <definedName name="_www1_2_2" localSheetId="22" hidden="1">{#N/A,#N/A,FALSE,"schA"}</definedName>
    <definedName name="_www1_2_2" localSheetId="1" hidden="1">{#N/A,#N/A,FALSE,"schA"}</definedName>
    <definedName name="_www1_2_2" localSheetId="26" hidden="1">{#N/A,#N/A,FALSE,"schA"}</definedName>
    <definedName name="_www1_2_2" localSheetId="23" hidden="1">{#N/A,#N/A,FALSE,"schA"}</definedName>
    <definedName name="_www1_2_2" hidden="1">{#N/A,#N/A,FALSE,"schA"}</definedName>
    <definedName name="_www1_2_3" localSheetId="17" hidden="1">{#N/A,#N/A,FALSE,"schA"}</definedName>
    <definedName name="_www1_2_3" localSheetId="18" hidden="1">{#N/A,#N/A,FALSE,"schA"}</definedName>
    <definedName name="_www1_2_3" localSheetId="19" hidden="1">{#N/A,#N/A,FALSE,"schA"}</definedName>
    <definedName name="_www1_2_3" localSheetId="20" hidden="1">{#N/A,#N/A,FALSE,"schA"}</definedName>
    <definedName name="_www1_2_3" localSheetId="21" hidden="1">{#N/A,#N/A,FALSE,"schA"}</definedName>
    <definedName name="_www1_2_3" localSheetId="22" hidden="1">{#N/A,#N/A,FALSE,"schA"}</definedName>
    <definedName name="_www1_2_3" localSheetId="1" hidden="1">{#N/A,#N/A,FALSE,"schA"}</definedName>
    <definedName name="_www1_2_3" localSheetId="26" hidden="1">{#N/A,#N/A,FALSE,"schA"}</definedName>
    <definedName name="_www1_2_3" localSheetId="23" hidden="1">{#N/A,#N/A,FALSE,"schA"}</definedName>
    <definedName name="_www1_2_3" hidden="1">{#N/A,#N/A,FALSE,"schA"}</definedName>
    <definedName name="_www1_3" localSheetId="17" hidden="1">{#N/A,#N/A,FALSE,"schA"}</definedName>
    <definedName name="_www1_3" localSheetId="18" hidden="1">{#N/A,#N/A,FALSE,"schA"}</definedName>
    <definedName name="_www1_3" localSheetId="19" hidden="1">{#N/A,#N/A,FALSE,"schA"}</definedName>
    <definedName name="_www1_3" localSheetId="20" hidden="1">{#N/A,#N/A,FALSE,"schA"}</definedName>
    <definedName name="_www1_3" localSheetId="21" hidden="1">{#N/A,#N/A,FALSE,"schA"}</definedName>
    <definedName name="_www1_3" localSheetId="22" hidden="1">{#N/A,#N/A,FALSE,"schA"}</definedName>
    <definedName name="_www1_3" localSheetId="1" hidden="1">{#N/A,#N/A,FALSE,"schA"}</definedName>
    <definedName name="_www1_3" localSheetId="26" hidden="1">{#N/A,#N/A,FALSE,"schA"}</definedName>
    <definedName name="_www1_3" localSheetId="23" hidden="1">{#N/A,#N/A,FALSE,"schA"}</definedName>
    <definedName name="_www1_3" hidden="1">{#N/A,#N/A,FALSE,"schA"}</definedName>
    <definedName name="_www1_3_1" localSheetId="17" hidden="1">{#N/A,#N/A,FALSE,"schA"}</definedName>
    <definedName name="_www1_3_1" localSheetId="18" hidden="1">{#N/A,#N/A,FALSE,"schA"}</definedName>
    <definedName name="_www1_3_1" localSheetId="19" hidden="1">{#N/A,#N/A,FALSE,"schA"}</definedName>
    <definedName name="_www1_3_1" localSheetId="20" hidden="1">{#N/A,#N/A,FALSE,"schA"}</definedName>
    <definedName name="_www1_3_1" localSheetId="21" hidden="1">{#N/A,#N/A,FALSE,"schA"}</definedName>
    <definedName name="_www1_3_1" localSheetId="22" hidden="1">{#N/A,#N/A,FALSE,"schA"}</definedName>
    <definedName name="_www1_3_1" localSheetId="1" hidden="1">{#N/A,#N/A,FALSE,"schA"}</definedName>
    <definedName name="_www1_3_1" localSheetId="26" hidden="1">{#N/A,#N/A,FALSE,"schA"}</definedName>
    <definedName name="_www1_3_1" localSheetId="23" hidden="1">{#N/A,#N/A,FALSE,"schA"}</definedName>
    <definedName name="_www1_3_1" hidden="1">{#N/A,#N/A,FALSE,"schA"}</definedName>
    <definedName name="_www1_3_2" localSheetId="17" hidden="1">{#N/A,#N/A,FALSE,"schA"}</definedName>
    <definedName name="_www1_3_2" localSheetId="18" hidden="1">{#N/A,#N/A,FALSE,"schA"}</definedName>
    <definedName name="_www1_3_2" localSheetId="19" hidden="1">{#N/A,#N/A,FALSE,"schA"}</definedName>
    <definedName name="_www1_3_2" localSheetId="20" hidden="1">{#N/A,#N/A,FALSE,"schA"}</definedName>
    <definedName name="_www1_3_2" localSheetId="21" hidden="1">{#N/A,#N/A,FALSE,"schA"}</definedName>
    <definedName name="_www1_3_2" localSheetId="22" hidden="1">{#N/A,#N/A,FALSE,"schA"}</definedName>
    <definedName name="_www1_3_2" localSheetId="1" hidden="1">{#N/A,#N/A,FALSE,"schA"}</definedName>
    <definedName name="_www1_3_2" localSheetId="26" hidden="1">{#N/A,#N/A,FALSE,"schA"}</definedName>
    <definedName name="_www1_3_2" localSheetId="23" hidden="1">{#N/A,#N/A,FALSE,"schA"}</definedName>
    <definedName name="_www1_3_2" hidden="1">{#N/A,#N/A,FALSE,"schA"}</definedName>
    <definedName name="_www1_3_3" localSheetId="17" hidden="1">{#N/A,#N/A,FALSE,"schA"}</definedName>
    <definedName name="_www1_3_3" localSheetId="18" hidden="1">{#N/A,#N/A,FALSE,"schA"}</definedName>
    <definedName name="_www1_3_3" localSheetId="19" hidden="1">{#N/A,#N/A,FALSE,"schA"}</definedName>
    <definedName name="_www1_3_3" localSheetId="20" hidden="1">{#N/A,#N/A,FALSE,"schA"}</definedName>
    <definedName name="_www1_3_3" localSheetId="21" hidden="1">{#N/A,#N/A,FALSE,"schA"}</definedName>
    <definedName name="_www1_3_3" localSheetId="22" hidden="1">{#N/A,#N/A,FALSE,"schA"}</definedName>
    <definedName name="_www1_3_3" localSheetId="1" hidden="1">{#N/A,#N/A,FALSE,"schA"}</definedName>
    <definedName name="_www1_3_3" localSheetId="26" hidden="1">{#N/A,#N/A,FALSE,"schA"}</definedName>
    <definedName name="_www1_3_3" localSheetId="23" hidden="1">{#N/A,#N/A,FALSE,"schA"}</definedName>
    <definedName name="_www1_3_3" hidden="1">{#N/A,#N/A,FALSE,"schA"}</definedName>
    <definedName name="_www1_4" localSheetId="17" hidden="1">{#N/A,#N/A,FALSE,"schA"}</definedName>
    <definedName name="_www1_4" localSheetId="18" hidden="1">{#N/A,#N/A,FALSE,"schA"}</definedName>
    <definedName name="_www1_4" localSheetId="19" hidden="1">{#N/A,#N/A,FALSE,"schA"}</definedName>
    <definedName name="_www1_4" localSheetId="20" hidden="1">{#N/A,#N/A,FALSE,"schA"}</definedName>
    <definedName name="_www1_4" localSheetId="21" hidden="1">{#N/A,#N/A,FALSE,"schA"}</definedName>
    <definedName name="_www1_4" localSheetId="22" hidden="1">{#N/A,#N/A,FALSE,"schA"}</definedName>
    <definedName name="_www1_4" localSheetId="1" hidden="1">{#N/A,#N/A,FALSE,"schA"}</definedName>
    <definedName name="_www1_4" localSheetId="26" hidden="1">{#N/A,#N/A,FALSE,"schA"}</definedName>
    <definedName name="_www1_4" localSheetId="23" hidden="1">{#N/A,#N/A,FALSE,"schA"}</definedName>
    <definedName name="_www1_4" hidden="1">{#N/A,#N/A,FALSE,"schA"}</definedName>
    <definedName name="_www1_4_1" localSheetId="17" hidden="1">{#N/A,#N/A,FALSE,"schA"}</definedName>
    <definedName name="_www1_4_1" localSheetId="18" hidden="1">{#N/A,#N/A,FALSE,"schA"}</definedName>
    <definedName name="_www1_4_1" localSheetId="19" hidden="1">{#N/A,#N/A,FALSE,"schA"}</definedName>
    <definedName name="_www1_4_1" localSheetId="20" hidden="1">{#N/A,#N/A,FALSE,"schA"}</definedName>
    <definedName name="_www1_4_1" localSheetId="21" hidden="1">{#N/A,#N/A,FALSE,"schA"}</definedName>
    <definedName name="_www1_4_1" localSheetId="22" hidden="1">{#N/A,#N/A,FALSE,"schA"}</definedName>
    <definedName name="_www1_4_1" localSheetId="1" hidden="1">{#N/A,#N/A,FALSE,"schA"}</definedName>
    <definedName name="_www1_4_1" localSheetId="26" hidden="1">{#N/A,#N/A,FALSE,"schA"}</definedName>
    <definedName name="_www1_4_1" localSheetId="23" hidden="1">{#N/A,#N/A,FALSE,"schA"}</definedName>
    <definedName name="_www1_4_1" hidden="1">{#N/A,#N/A,FALSE,"schA"}</definedName>
    <definedName name="_www1_4_2" localSheetId="17" hidden="1">{#N/A,#N/A,FALSE,"schA"}</definedName>
    <definedName name="_www1_4_2" localSheetId="18" hidden="1">{#N/A,#N/A,FALSE,"schA"}</definedName>
    <definedName name="_www1_4_2" localSheetId="19" hidden="1">{#N/A,#N/A,FALSE,"schA"}</definedName>
    <definedName name="_www1_4_2" localSheetId="20" hidden="1">{#N/A,#N/A,FALSE,"schA"}</definedName>
    <definedName name="_www1_4_2" localSheetId="21" hidden="1">{#N/A,#N/A,FALSE,"schA"}</definedName>
    <definedName name="_www1_4_2" localSheetId="22" hidden="1">{#N/A,#N/A,FALSE,"schA"}</definedName>
    <definedName name="_www1_4_2" localSheetId="1" hidden="1">{#N/A,#N/A,FALSE,"schA"}</definedName>
    <definedName name="_www1_4_2" localSheetId="26" hidden="1">{#N/A,#N/A,FALSE,"schA"}</definedName>
    <definedName name="_www1_4_2" localSheetId="23" hidden="1">{#N/A,#N/A,FALSE,"schA"}</definedName>
    <definedName name="_www1_4_2" hidden="1">{#N/A,#N/A,FALSE,"schA"}</definedName>
    <definedName name="_www1_4_3" localSheetId="17" hidden="1">{#N/A,#N/A,FALSE,"schA"}</definedName>
    <definedName name="_www1_4_3" localSheetId="18" hidden="1">{#N/A,#N/A,FALSE,"schA"}</definedName>
    <definedName name="_www1_4_3" localSheetId="19" hidden="1">{#N/A,#N/A,FALSE,"schA"}</definedName>
    <definedName name="_www1_4_3" localSheetId="20" hidden="1">{#N/A,#N/A,FALSE,"schA"}</definedName>
    <definedName name="_www1_4_3" localSheetId="21" hidden="1">{#N/A,#N/A,FALSE,"schA"}</definedName>
    <definedName name="_www1_4_3" localSheetId="22" hidden="1">{#N/A,#N/A,FALSE,"schA"}</definedName>
    <definedName name="_www1_4_3" localSheetId="1" hidden="1">{#N/A,#N/A,FALSE,"schA"}</definedName>
    <definedName name="_www1_4_3" localSheetId="26" hidden="1">{#N/A,#N/A,FALSE,"schA"}</definedName>
    <definedName name="_www1_4_3" localSheetId="23" hidden="1">{#N/A,#N/A,FALSE,"schA"}</definedName>
    <definedName name="_www1_4_3" hidden="1">{#N/A,#N/A,FALSE,"schA"}</definedName>
    <definedName name="_www1_5" localSheetId="17" hidden="1">{#N/A,#N/A,FALSE,"schA"}</definedName>
    <definedName name="_www1_5" localSheetId="18" hidden="1">{#N/A,#N/A,FALSE,"schA"}</definedName>
    <definedName name="_www1_5" localSheetId="19" hidden="1">{#N/A,#N/A,FALSE,"schA"}</definedName>
    <definedName name="_www1_5" localSheetId="20" hidden="1">{#N/A,#N/A,FALSE,"schA"}</definedName>
    <definedName name="_www1_5" localSheetId="21" hidden="1">{#N/A,#N/A,FALSE,"schA"}</definedName>
    <definedName name="_www1_5" localSheetId="22" hidden="1">{#N/A,#N/A,FALSE,"schA"}</definedName>
    <definedName name="_www1_5" localSheetId="1" hidden="1">{#N/A,#N/A,FALSE,"schA"}</definedName>
    <definedName name="_www1_5" localSheetId="26" hidden="1">{#N/A,#N/A,FALSE,"schA"}</definedName>
    <definedName name="_www1_5" localSheetId="23" hidden="1">{#N/A,#N/A,FALSE,"schA"}</definedName>
    <definedName name="_www1_5" hidden="1">{#N/A,#N/A,FALSE,"schA"}</definedName>
    <definedName name="_www1_5_1" localSheetId="17" hidden="1">{#N/A,#N/A,FALSE,"schA"}</definedName>
    <definedName name="_www1_5_1" localSheetId="18" hidden="1">{#N/A,#N/A,FALSE,"schA"}</definedName>
    <definedName name="_www1_5_1" localSheetId="19" hidden="1">{#N/A,#N/A,FALSE,"schA"}</definedName>
    <definedName name="_www1_5_1" localSheetId="20" hidden="1">{#N/A,#N/A,FALSE,"schA"}</definedName>
    <definedName name="_www1_5_1" localSheetId="21" hidden="1">{#N/A,#N/A,FALSE,"schA"}</definedName>
    <definedName name="_www1_5_1" localSheetId="22" hidden="1">{#N/A,#N/A,FALSE,"schA"}</definedName>
    <definedName name="_www1_5_1" localSheetId="1" hidden="1">{#N/A,#N/A,FALSE,"schA"}</definedName>
    <definedName name="_www1_5_1" localSheetId="26" hidden="1">{#N/A,#N/A,FALSE,"schA"}</definedName>
    <definedName name="_www1_5_1" localSheetId="23" hidden="1">{#N/A,#N/A,FALSE,"schA"}</definedName>
    <definedName name="_www1_5_1" hidden="1">{#N/A,#N/A,FALSE,"schA"}</definedName>
    <definedName name="_www1_5_2" localSheetId="17" hidden="1">{#N/A,#N/A,FALSE,"schA"}</definedName>
    <definedName name="_www1_5_2" localSheetId="18" hidden="1">{#N/A,#N/A,FALSE,"schA"}</definedName>
    <definedName name="_www1_5_2" localSheetId="19" hidden="1">{#N/A,#N/A,FALSE,"schA"}</definedName>
    <definedName name="_www1_5_2" localSheetId="20" hidden="1">{#N/A,#N/A,FALSE,"schA"}</definedName>
    <definedName name="_www1_5_2" localSheetId="21" hidden="1">{#N/A,#N/A,FALSE,"schA"}</definedName>
    <definedName name="_www1_5_2" localSheetId="22" hidden="1">{#N/A,#N/A,FALSE,"schA"}</definedName>
    <definedName name="_www1_5_2" localSheetId="1" hidden="1">{#N/A,#N/A,FALSE,"schA"}</definedName>
    <definedName name="_www1_5_2" localSheetId="26" hidden="1">{#N/A,#N/A,FALSE,"schA"}</definedName>
    <definedName name="_www1_5_2" localSheetId="23" hidden="1">{#N/A,#N/A,FALSE,"schA"}</definedName>
    <definedName name="_www1_5_2" hidden="1">{#N/A,#N/A,FALSE,"schA"}</definedName>
    <definedName name="_www1_5_3" localSheetId="17" hidden="1">{#N/A,#N/A,FALSE,"schA"}</definedName>
    <definedName name="_www1_5_3" localSheetId="18" hidden="1">{#N/A,#N/A,FALSE,"schA"}</definedName>
    <definedName name="_www1_5_3" localSheetId="19" hidden="1">{#N/A,#N/A,FALSE,"schA"}</definedName>
    <definedName name="_www1_5_3" localSheetId="20" hidden="1">{#N/A,#N/A,FALSE,"schA"}</definedName>
    <definedName name="_www1_5_3" localSheetId="21" hidden="1">{#N/A,#N/A,FALSE,"schA"}</definedName>
    <definedName name="_www1_5_3" localSheetId="22" hidden="1">{#N/A,#N/A,FALSE,"schA"}</definedName>
    <definedName name="_www1_5_3" localSheetId="1" hidden="1">{#N/A,#N/A,FALSE,"schA"}</definedName>
    <definedName name="_www1_5_3" localSheetId="26" hidden="1">{#N/A,#N/A,FALSE,"schA"}</definedName>
    <definedName name="_www1_5_3" localSheetId="23" hidden="1">{#N/A,#N/A,FALSE,"schA"}</definedName>
    <definedName name="_www1_5_3" hidden="1">{#N/A,#N/A,FALSE,"schA"}</definedName>
    <definedName name="_xx2">#REF!</definedName>
    <definedName name="_Yr1994">#REF!</definedName>
    <definedName name="_Z5.5_Discounted_Cash_Flow_2" localSheetId="26">{0;0;0;0;1;#N/A;0;0;0.3;0.3;2;FALSE;FALSE;FALSE;FALSE;FALSE;#N/A;1;#N/A;1;1;"";""}</definedName>
    <definedName name="_Z5.5_Discounted_Cash_Flow_2" localSheetId="23">{0;0;0;0;1;#N/A;0;0;0.3;0.3;2;FALSE;FALSE;FALSE;FALSE;FALSE;#N/A;1;#N/A;1;1;"";""}</definedName>
    <definedName name="_Z5.5_Discounted_Cash_Flow_2">{0;0;0;0;1;#N/A;0;0;0.3;0.3;2;FALSE;FALSE;FALSE;FALSE;FALSE;#N/A;1;#N/A;1;1;"";""}</definedName>
    <definedName name="_Zaaleswork" localSheetId="26">{0;0;0;0;1;#N/A;0.25;0.25;0.5;0.25;2;FALSE;FALSE;FALSE;FALSE;FALSE;#N/A;1;72;#N/A;#N/A;"&amp;L&amp;7 RAMIBD04\GROUPS\M&amp;A\GORMAN\SPONSORS\MODEL\NEWMOD_1.XLS -- &amp;D, &amp;T -- Page &amp;P of &amp;N
&amp;7";"&amp;R&amp;""Times New Roman,Italic""&amp;7&amp;F; &amp;D; &amp;T; page &amp;P of &amp;N"}</definedName>
    <definedName name="_Zaaleswork" localSheetId="23">{0;0;0;0;1;#N/A;0.25;0.25;0.5;0.25;2;FALSE;FALSE;FALSE;FALSE;FALSE;#N/A;1;72;#N/A;#N/A;"&amp;L&amp;7 RAMIBD04\GROUPS\M&amp;A\GORMAN\SPONSORS\MODEL\NEWMOD_1.XLS -- &amp;D, &amp;T -- Page &amp;P of &amp;N
&amp;7";"&amp;R&amp;""Times New Roman,Italic""&amp;7&amp;F; &amp;D; &amp;T; page &amp;P of &amp;N"}</definedName>
    <definedName name="_Zaaleswork">{0;0;0;0;1;#N/A;0.25;0.25;0.5;0.25;2;FALSE;FALSE;FALSE;FALSE;FALSE;#N/A;1;72;#N/A;#N/A;"&amp;L&amp;7 RAMIBD04\GROUPS\M&amp;A\GORMAN\SPONSORS\MODEL\NEWMOD_1.XLS -- &amp;D, &amp;T -- Page &amp;P of &amp;N
&amp;7";"&amp;R&amp;""Times New Roman,Italic""&amp;7&amp;F; &amp;D; &amp;T; page &amp;P of &amp;N"}</definedName>
    <definedName name="_Zbaladj" localSheetId="26">{0;0;0;0;1;1;0;0;0;0;2;FALSE;FALSE;FALSE;FALSE;FALSE;#N/A;1;#N/A;1;1;"";""}</definedName>
    <definedName name="_Zbaladj" localSheetId="23">{0;0;0;0;1;1;0;0;0;0;2;FALSE;FALSE;FALSE;FALSE;FALSE;#N/A;1;#N/A;1;1;"";""}</definedName>
    <definedName name="_Zbaladj">{0;0;0;0;1;1;0;0;0;0;2;FALSE;FALSE;FALSE;FALSE;FALSE;#N/A;1;#N/A;1;1;"";""}</definedName>
    <definedName name="_Zdont_use_lbprint" localSheetId="26">{0;0;0;0;5;1;0.17;0.15;0.27;0.17;2;FALSE;FALSE;FALSE;FALSE;FALSE;#N/A;1;71;#N/A;#N/A;"";""}</definedName>
    <definedName name="_Zdont_use_lbprint" localSheetId="23">{0;0;0;0;5;1;0.17;0.15;0.27;0.17;2;FALSE;FALSE;FALSE;FALSE;FALSE;#N/A;1;71;#N/A;#N/A;"";""}</definedName>
    <definedName name="_Zdont_use_lbprint">{0;0;0;0;5;1;0.17;0.15;0.27;0.17;2;FALSE;FALSE;FALSE;FALSE;FALSE;#N/A;1;71;#N/A;#N/A;"";""}</definedName>
    <definedName name="_ZEV" localSheetId="26">{0;0;0;0;1;#N/A;0.75;0.75;1;1;1;FALSE;FALSE;FALSE;FALSE;FALSE;#N/A;1;100;#N/A;#N/A;"&amp;A";"Page &amp;P"}</definedName>
    <definedName name="_ZEV" localSheetId="23">{0;0;0;0;1;#N/A;0.75;0.75;1;1;1;FALSE;FALSE;FALSE;FALSE;FALSE;#N/A;1;100;#N/A;#N/A;"&amp;A";"Page &amp;P"}</definedName>
    <definedName name="_ZEV">{0;0;0;0;1;#N/A;0.75;0.75;1;1;1;FALSE;FALSE;FALSE;FALSE;FALSE;#N/A;1;100;#N/A;#N/A;"&amp;A";"Page &amp;P"}</definedName>
    <definedName name="_ZLong_Form" localSheetId="26">{0;0;0;0;1;1;0;0.461;0.036;0.24;2;FALSE;FALSE;FALSE;FALSE;FALSE;#N/A;1;100;#N/A;#N/A;"";""}</definedName>
    <definedName name="_ZLong_Form" localSheetId="23">{0;0;0;0;1;1;0;0.461;0.036;0.24;2;FALSE;FALSE;FALSE;FALSE;FALSE;#N/A;1;100;#N/A;#N/A;"";""}</definedName>
    <definedName name="_ZLong_Form">{0;0;0;0;1;1;0;0.461;0.036;0.24;2;FALSE;FALSE;FALSE;FALSE;FALSE;#N/A;1;100;#N/A;#N/A;"";""}</definedName>
    <definedName name="_ZLong_Form_1" localSheetId="26">{0;0;0;0;1;1;0.17;0.15;0.27;0.42;2;FALSE;FALSE;FALSE;FALSE;FALSE;#N/A;1;#N/A;1;1;"";""}</definedName>
    <definedName name="_ZLong_Form_1" localSheetId="23">{0;0;0;0;1;1;0.17;0.15;0.27;0.42;2;FALSE;FALSE;FALSE;FALSE;FALSE;#N/A;1;#N/A;1;1;"";""}</definedName>
    <definedName name="_ZLong_Form_1">{0;0;0;0;1;1;0.17;0.15;0.27;0.42;2;FALSE;FALSE;FALSE;FALSE;FALSE;#N/A;1;#N/A;1;1;"";""}</definedName>
    <definedName name="_ZLong_Form_2" localSheetId="26">{0;0;0;0;1;1;0.17;0.15;0.27;0.42;2;FALSE;FALSE;FALSE;FALSE;FALSE;#N/A;1;#N/A;1;1;"";""}</definedName>
    <definedName name="_ZLong_Form_2" localSheetId="23">{0;0;0;0;1;1;0.17;0.15;0.27;0.42;2;FALSE;FALSE;FALSE;FALSE;FALSE;#N/A;1;#N/A;1;1;"";""}</definedName>
    <definedName name="_ZLong_Form_2">{0;0;0;0;1;1;0.17;0.15;0.27;0.42;2;FALSE;FALSE;FALSE;FALSE;FALSE;#N/A;1;#N/A;1;1;"";""}</definedName>
    <definedName name="_ZLong_Form_3" localSheetId="26">{0;0;0;0;1;1;0.17;0.15;0.27;0.42;2;FALSE;FALSE;FALSE;FALSE;FALSE;#N/A;1;#N/A;1;1;"";""}</definedName>
    <definedName name="_ZLong_Form_3" localSheetId="23">{0;0;0;0;1;1;0.17;0.15;0.27;0.42;2;FALSE;FALSE;FALSE;FALSE;FALSE;#N/A;1;#N/A;1;1;"";""}</definedName>
    <definedName name="_ZLong_Form_3">{0;0;0;0;1;1;0.17;0.15;0.27;0.42;2;FALSE;FALSE;FALSE;FALSE;FALSE;#N/A;1;#N/A;1;1;"";""}</definedName>
    <definedName name="_ZLong_Form_4" localSheetId="26">{0;0;0;0;1;1;0.17;0.15;0.27;0.42;2;FALSE;FALSE;FALSE;FALSE;FALSE;#N/A;1;#N/A;1;1;"";""}</definedName>
    <definedName name="_ZLong_Form_4" localSheetId="23">{0;0;0;0;1;1;0.17;0.15;0.27;0.42;2;FALSE;FALSE;FALSE;FALSE;FALSE;#N/A;1;#N/A;1;1;"";""}</definedName>
    <definedName name="_ZLong_Form_4">{0;0;0;0;1;1;0.17;0.15;0.27;0.42;2;FALSE;FALSE;FALSE;FALSE;FALSE;#N/A;1;#N/A;1;1;"";""}</definedName>
    <definedName name="_ZLong_Form_5" localSheetId="26">{0;0;0;0;1;1;0.17;0.15;0.27;0.42;2;FALSE;FALSE;FALSE;FALSE;FALSE;#N/A;1;#N/A;1;1;"";""}</definedName>
    <definedName name="_ZLong_Form_5" localSheetId="23">{0;0;0;0;1;1;0.17;0.15;0.27;0.42;2;FALSE;FALSE;FALSE;FALSE;FALSE;#N/A;1;#N/A;1;1;"";""}</definedName>
    <definedName name="_ZLong_Form_5">{0;0;0;0;1;1;0.17;0.15;0.27;0.42;2;FALSE;FALSE;FALSE;FALSE;FALSE;#N/A;1;#N/A;1;1;"";""}</definedName>
    <definedName name="_Zmodel" localSheetId="26">{0;0;0;0;1;1;0.25;0.25;0.75;0.25;2;FALSE;FALSE;FALSE;FALSE;FALSE;#N/A;1;75;#N/A;#N/A;"";""}</definedName>
    <definedName name="_Zmodel" localSheetId="23">{0;0;0;0;1;1;0.25;0.25;0.75;0.25;2;FALSE;FALSE;FALSE;FALSE;FALSE;#N/A;1;75;#N/A;#N/A;"";""}</definedName>
    <definedName name="_Zmodel">{0;0;0;0;1;1;0.25;0.25;0.75;0.25;2;FALSE;FALSE;FALSE;FALSE;FALSE;#N/A;1;75;#N/A;#N/A;"";""}</definedName>
    <definedName name="_ZNotes" localSheetId="26">{0;0;0;0;1;#N/A;0.75;0.75;1;1;2;TRUE;TRUE;FALSE;FALSE;FALSE;#N/A;1;#N/A;1;1;"";""}</definedName>
    <definedName name="_ZNotes" localSheetId="23">{0;0;0;0;1;#N/A;0.75;0.75;1;1;2;TRUE;TRUE;FALSE;FALSE;FALSE;#N/A;1;#N/A;1;1;"";""}</definedName>
    <definedName name="_ZNotes">{0;0;0;0;1;#N/A;0.75;0.75;1;1;2;TRUE;TRUE;FALSE;FALSE;FALSE;#N/A;1;#N/A;1;1;"";""}</definedName>
    <definedName name="_Zp1" localSheetId="26">{0;0;0;0;1;-4105;0.25;0.25;0.38;0.4;2;FALSE;FALSE;FALSE;FALSE;FALSE;#N/A;2;FALSE;1;1;"";" ";"";"";"";"&amp;""Kennerly,Roman Bold""&amp;20LEHMAN BROTHERS";FALSE}</definedName>
    <definedName name="_Zp1" localSheetId="23">{0;0;0;0;1;-4105;0.25;0.25;0.38;0.4;2;FALSE;FALSE;FALSE;FALSE;FALSE;#N/A;2;FALSE;1;1;"";" ";"";"";"";"&amp;""Kennerly,Roman Bold""&amp;20LEHMAN BROTHERS";FALSE}</definedName>
    <definedName name="_Zp1">{0;0;0;0;1;-4105;0.25;0.25;0.38;0.4;2;FALSE;FALSE;FALSE;FALSE;FALSE;#N/A;2;FALSE;1;1;"";" ";"";"";"";"&amp;""Kennerly,Roman Bold""&amp;20LEHMAN BROTHERS";FALSE}</definedName>
    <definedName name="_Zp2" localSheetId="26">{0;0;0;0;1;#N/A;0.25;0.25;0.38;0.4;2;FALSE;FALSE;FALSE;FALSE;FALSE;#N/A;2;#N/A;1;1;"";"&amp;C &amp;R&amp;""Kennerly,Roman Bold""&amp;20LEHMAN BROTHERS"}</definedName>
    <definedName name="_Zp2" localSheetId="23">{0;0;0;0;1;#N/A;0.25;0.25;0.38;0.4;2;FALSE;FALSE;FALSE;FALSE;FALSE;#N/A;2;#N/A;1;1;"";"&amp;C &amp;R&amp;""Kennerly,Roman Bold""&amp;20LEHMAN BROTHERS"}</definedName>
    <definedName name="_Zp2">{0;0;0;0;1;#N/A;0.25;0.25;0.38;0.4;2;FALSE;FALSE;FALSE;FALSE;FALSE;#N/A;2;#N/A;1;1;"";"&amp;C &amp;R&amp;""Kennerly,Roman Bold""&amp;20LEHMAN BROTHERS"}</definedName>
    <definedName name="_Zp3" localSheetId="26">{0;0;0;0;1;#N/A;0.25;0.25;0.38;0.4;2;FALSE;FALSE;FALSE;FALSE;FALSE;#N/A;2;#N/A;1;1;"";"&amp;C &amp;R&amp;""Kennerly,Roman Bold""&amp;20LEHMAN BROTHERS"}</definedName>
    <definedName name="_Zp3" localSheetId="23">{0;0;0;0;1;#N/A;0.25;0.25;0.38;0.4;2;FALSE;FALSE;FALSE;FALSE;FALSE;#N/A;2;#N/A;1;1;"";"&amp;C &amp;R&amp;""Kennerly,Roman Bold""&amp;20LEHMAN BROTHERS"}</definedName>
    <definedName name="_Zp3">{0;0;0;0;1;#N/A;0.25;0.25;0.38;0.4;2;FALSE;FALSE;FALSE;FALSE;FALSE;#N/A;2;#N/A;1;1;"";"&amp;C &amp;R&amp;""Kennerly,Roman Bold""&amp;20LEHMAN BROTHERS"}</definedName>
    <definedName name="_zp4" localSheetId="26">{0;0;0;0;1;#N/A;0.25;0.25;0.38;0.4;2;FALSE;FALSE;FALSE;FALSE;FALSE;#N/A;2;#N/A;1;1;"";"&amp;C &amp;R&amp;""Kennerly,Roman Bold""&amp;20LEHMAN BROTHERS"}</definedName>
    <definedName name="_zp4" localSheetId="23">{0;0;0;0;1;#N/A;0.25;0.25;0.38;0.4;2;FALSE;FALSE;FALSE;FALSE;FALSE;#N/A;2;#N/A;1;1;"";"&amp;C &amp;R&amp;""Kennerly,Roman Bold""&amp;20LEHMAN BROTHERS"}</definedName>
    <definedName name="_zp4">{0;0;0;0;1;#N/A;0.25;0.25;0.38;0.4;2;FALSE;FALSE;FALSE;FALSE;FALSE;#N/A;2;#N/A;1;1;"";"&amp;C &amp;R&amp;""Kennerly,Roman Bold""&amp;20LEHMAN BROTHERS"}</definedName>
    <definedName name="_ZPAGE_01" localSheetId="26">{0;0;0;0;5;#N/A;0.75;0.15;0.27;0.17;2;FALSE;TRUE;FALSE;FALSE;FALSE;#N/A;1;#N/A;1;1;"";""}</definedName>
    <definedName name="_ZPAGE_01" localSheetId="23">{0;0;0;0;5;#N/A;0.75;0.15;0.27;0.17;2;FALSE;TRUE;FALSE;FALSE;FALSE;#N/A;1;#N/A;1;1;"";""}</definedName>
    <definedName name="_ZPAGE_01">{0;0;0;0;5;#N/A;0.75;0.15;0.27;0.17;2;FALSE;TRUE;FALSE;FALSE;FALSE;#N/A;1;#N/A;1;1;"";""}</definedName>
    <definedName name="_ZPAGE_02" localSheetId="26">{0;0;0;0;5;#N/A;0.26;0.15;0.24;0.17;2;FALSE;TRUE;FALSE;FALSE;FALSE;#N/A;1;#N/A;1;1;"";""}</definedName>
    <definedName name="_ZPAGE_02" localSheetId="23">{0;0;0;0;5;#N/A;0.26;0.15;0.24;0.17;2;FALSE;TRUE;FALSE;FALSE;FALSE;#N/A;1;#N/A;1;1;"";""}</definedName>
    <definedName name="_ZPAGE_02">{0;0;0;0;5;#N/A;0.26;0.15;0.24;0.17;2;FALSE;TRUE;FALSE;FALSE;FALSE;#N/A;1;#N/A;1;1;"";""}</definedName>
    <definedName name="_ZPAGE_03" localSheetId="26">{0;0;0;0;5;#N/A;0.26;0.15;0.24;0.17;2;TRUE;TRUE;FALSE;FALSE;FALSE;#N/A;1;#N/A;1;1;"";""}</definedName>
    <definedName name="_ZPAGE_03" localSheetId="23">{0;0;0;0;5;#N/A;0.26;0.15;0.24;0.17;2;TRUE;TRUE;FALSE;FALSE;FALSE;#N/A;1;#N/A;1;1;"";""}</definedName>
    <definedName name="_ZPAGE_03">{0;0;0;0;5;#N/A;0.26;0.15;0.24;0.17;2;TRUE;TRUE;FALSE;FALSE;FALSE;#N/A;1;#N/A;1;1;"";""}</definedName>
    <definedName name="_ZPage_1" localSheetId="26">{0;0;0;0;5;1;0;0.461;0.036;0.519;2;TRUE;TRUE;FALSE;FALSE;FALSE;#N/A;1;#N/A;1;1;"";""}</definedName>
    <definedName name="_ZPage_1" localSheetId="23">{0;0;0;0;5;1;0;0.461;0.036;0.519;2;TRUE;TRUE;FALSE;FALSE;FALSE;#N/A;1;#N/A;1;1;"";""}</definedName>
    <definedName name="_ZPage_1">{0;0;0;0;5;1;0;0.461;0.036;0.519;2;TRUE;TRUE;FALSE;FALSE;FALSE;#N/A;1;#N/A;1;1;"";""}</definedName>
    <definedName name="_Zpage1" localSheetId="26">{0;0;0;0;1;#N/A;0.26;0.15;0.24;0.17;2;TRUE;TRUE;FALSE;FALSE;FALSE;#N/A;1;#N/A;1;1;"";""}</definedName>
    <definedName name="_Zpage1" localSheetId="23">{0;0;0;0;1;#N/A;0.26;0.15;0.24;0.17;2;TRUE;TRUE;FALSE;FALSE;FALSE;#N/A;1;#N/A;1;1;"";""}</definedName>
    <definedName name="_Zpage1">{0;0;0;0;1;#N/A;0.26;0.15;0.24;0.17;2;TRUE;TRUE;FALSE;FALSE;FALSE;#N/A;1;#N/A;1;1;"";""}</definedName>
    <definedName name="_Zpage2" localSheetId="26">{0;0;0;0;1;#N/A;0.26;0.15;0.24;0.17;2;TRUE;TRUE;FALSE;FALSE;FALSE;#N/A;1;#N/A;1;1;"";""}</definedName>
    <definedName name="_Zpage2" localSheetId="23">{0;0;0;0;1;#N/A;0.26;0.15;0.24;0.17;2;TRUE;TRUE;FALSE;FALSE;FALSE;#N/A;1;#N/A;1;1;"";""}</definedName>
    <definedName name="_Zpage2">{0;0;0;0;1;#N/A;0.26;0.15;0.24;0.17;2;TRUE;TRUE;FALSE;FALSE;FALSE;#N/A;1;#N/A;1;1;"";""}</definedName>
    <definedName name="_Zpage3" localSheetId="26">{0;0;0;0;1;#N/A;0.26;0.15;0.24;0.17;2;TRUE;TRUE;FALSE;FALSE;FALSE;#N/A;1;#N/A;1;1;"";""}</definedName>
    <definedName name="_Zpage3" localSheetId="23">{0;0;0;0;1;#N/A;0.26;0.15;0.24;0.17;2;TRUE;TRUE;FALSE;FALSE;FALSE;#N/A;1;#N/A;1;1;"";""}</definedName>
    <definedName name="_Zpage3">{0;0;0;0;1;#N/A;0.26;0.15;0.24;0.17;2;TRUE;TRUE;FALSE;FALSE;FALSE;#N/A;1;#N/A;1;1;"";""}</definedName>
    <definedName name="_Zprint_all" localSheetId="26">{0;0;0;0;1;#N/A;0;0;0.3;0.3;2;FALSE;FALSE;FALSE;FALSE;FALSE;#N/A;1;96;#N/A;#N/A;"";""}</definedName>
    <definedName name="_Zprint_all" localSheetId="23">{0;0;0;0;1;#N/A;0;0;0.3;0.3;2;FALSE;FALSE;FALSE;FALSE;FALSE;#N/A;1;96;#N/A;#N/A;"";""}</definedName>
    <definedName name="_Zprint_all">{0;0;0;0;1;#N/A;0;0;0.3;0.3;2;FALSE;FALSE;FALSE;FALSE;FALSE;#N/A;1;96;#N/A;#N/A;"";""}</definedName>
    <definedName name="_Zprint_area" localSheetId="26">{0;0;0;0;1;#N/A;0;0;0.3;0.3;2;FALSE;FALSE;FALSE;FALSE;FALSE;#N/A;1;100;#N/A;#N/A;"";""}</definedName>
    <definedName name="_Zprint_area" localSheetId="23">{0;0;0;0;1;#N/A;0;0;0.3;0.3;2;FALSE;FALSE;FALSE;FALSE;FALSE;#N/A;1;100;#N/A;#N/A;"";""}</definedName>
    <definedName name="_Zprint_area">{0;0;0;0;1;#N/A;0;0;0.3;0.3;2;FALSE;FALSE;FALSE;FALSE;FALSE;#N/A;1;100;#N/A;#N/A;"";""}</definedName>
    <definedName name="_Zprint_footnotes" localSheetId="26">{0;0;0;0;1;#N/A;0.65;0.25;0.5;0.5;2;TRUE;FALSE;FALSE;FALSE;FALSE;#N/A;1;85;#N/A;#N/A;"";"&amp;L&amp;""Kennerly,Roman Bold""LEHMAN BROTHERS&amp;R&amp;""Kennerly,Roman Bold""Strictly Confidential"}</definedName>
    <definedName name="_Zprint_footnotes" localSheetId="23">{0;0;0;0;1;#N/A;0.65;0.25;0.5;0.5;2;TRUE;FALSE;FALSE;FALSE;FALSE;#N/A;1;85;#N/A;#N/A;"";"&amp;L&amp;""Kennerly,Roman Bold""LEHMAN BROTHERS&amp;R&amp;""Kennerly,Roman Bold""Strictly Confidential"}</definedName>
    <definedName name="_Zprint_footnotes">{0;0;0;0;1;#N/A;0.65;0.25;0.5;0.5;2;TRUE;FALSE;FALSE;FALSE;FALSE;#N/A;1;85;#N/A;#N/A;"";"&amp;L&amp;""Kennerly,Roman Bold""LEHMAN BROTHERS&amp;R&amp;""Kennerly,Roman Bold""Strictly Confidential"}</definedName>
    <definedName name="_Zprint_output" localSheetId="26">{0;0;0;0;1;#N/A;0.65;0.25;0.5;0.5;2;TRUE;FALSE;FALSE;FALSE;FALSE;#N/A;1;85;#N/A;#N/A;"";"&amp;L&amp;""Kennerly,Roman Bold""LEHMAN BROTHERS&amp;R&amp;""Kennerly,Roman Bold""Strictly Confidential"}</definedName>
    <definedName name="_Zprint_output" localSheetId="23">{0;0;0;0;1;#N/A;0.65;0.25;0.5;0.5;2;TRUE;FALSE;FALSE;FALSE;FALSE;#N/A;1;85;#N/A;#N/A;"";"&amp;L&amp;""Kennerly,Roman Bold""LEHMAN BROTHERS&amp;R&amp;""Kennerly,Roman Bold""Strictly Confidential"}</definedName>
    <definedName name="_Zprint_output">{0;0;0;0;1;#N/A;0.65;0.25;0.5;0.5;2;TRUE;FALSE;FALSE;FALSE;FALSE;#N/A;1;85;#N/A;#N/A;"";"&amp;L&amp;""Kennerly,Roman Bold""LEHMAN BROTHERS&amp;R&amp;""Kennerly,Roman Bold""Strictly Confidential"}</definedName>
    <definedName name="_ZShort_Form_1" localSheetId="26">{0;0;0;0;1;1;0.17;0.15;0.27;0.42;2;FALSE;FALSE;FALSE;FALSE;FALSE;#N/A;1;#N/A;1;1;"";""}</definedName>
    <definedName name="_ZShort_Form_1" localSheetId="23">{0;0;0;0;1;1;0.17;0.15;0.27;0.42;2;FALSE;FALSE;FALSE;FALSE;FALSE;#N/A;1;#N/A;1;1;"";""}</definedName>
    <definedName name="_ZShort_Form_1">{0;0;0;0;1;1;0.17;0.15;0.27;0.42;2;FALSE;FALSE;FALSE;FALSE;FALSE;#N/A;1;#N/A;1;1;"";""}</definedName>
    <definedName name="_ZShort_Form_2" localSheetId="26">{0;0;0;0;1;1;0.17;0.15;0.27;0.42;2;FALSE;FALSE;FALSE;FALSE;FALSE;#N/A;1;#N/A;1;1;"";""}</definedName>
    <definedName name="_ZShort_Form_2" localSheetId="23">{0;0;0;0;1;1;0.17;0.15;0.27;0.42;2;FALSE;FALSE;FALSE;FALSE;FALSE;#N/A;1;#N/A;1;1;"";""}</definedName>
    <definedName name="_ZShort_Form_2">{0;0;0;0;1;1;0.17;0.15;0.27;0.42;2;FALSE;FALSE;FALSE;FALSE;FALSE;#N/A;1;#N/A;1;1;"";""}</definedName>
    <definedName name="_ZShort_form2" localSheetId="26">{0;0;0;0;1;1;0.17;0.15;0.27;0.42;2;FALSE;FALSE;FALSE;FALSE;FALSE;#N/A;1;#N/A;1;1;"";""}</definedName>
    <definedName name="_ZShort_form2" localSheetId="23">{0;0;0;0;1;1;0.17;0.15;0.27;0.42;2;FALSE;FALSE;FALSE;FALSE;FALSE;#N/A;1;#N/A;1;1;"";""}</definedName>
    <definedName name="_ZShort_form2">{0;0;0;0;1;1;0.17;0.15;0.27;0.42;2;FALSE;FALSE;FALSE;FALSE;FALSE;#N/A;1;#N/A;1;1;"";""}</definedName>
    <definedName name="_Zsummary" localSheetId="26">{0;0;0;0;1;1;0.85;0.87;0.5;0.5;1;FALSE;FALSE;FALSE;FALSE;FALSE;#N/A;1;100;#N/A;#N/A;"";""}</definedName>
    <definedName name="_Zsummary" localSheetId="23">{0;0;0;0;1;1;0.85;0.87;0.5;0.5;1;FALSE;FALSE;FALSE;FALSE;FALSE;#N/A;1;100;#N/A;#N/A;"";""}</definedName>
    <definedName name="_Zsummary">{0;0;0;0;1;1;0.85;0.87;0.5;0.5;1;FALSE;FALSE;FALSE;FALSE;FALSE;#N/A;1;100;#N/A;#N/A;"";""}</definedName>
    <definedName name="_Zuse_print_icon_on_toolbar" localSheetId="26">{0;0;0;0;5;1;0.17;0.15;0.27;0.17;2;FALSE;FALSE;FALSE;FALSE;FALSE;#N/A;1;71;#N/A;#N/A;"";""}</definedName>
    <definedName name="_Zuse_print_icon_on_toolbar" localSheetId="23">{0;0;0;0;5;1;0.17;0.15;0.27;0.17;2;FALSE;FALSE;FALSE;FALSE;FALSE;#N/A;1;71;#N/A;#N/A;"";""}</definedName>
    <definedName name="_Zuse_print_icon_on_toolbar">{0;0;0;0;5;1;0.17;0.15;0.27;0.17;2;FALSE;FALSE;FALSE;FALSE;FALSE;#N/A;1;71;#N/A;#N/A;"";""}</definedName>
    <definedName name="_Zwhole_model" localSheetId="26">{0;0;0;0;1;1;0.25;0;0.75;0.5;2;FALSE;FALSE;FALSE;FALSE;FALSE;#N/A;1;77;#N/A;#N/A;"";""}</definedName>
    <definedName name="_Zwhole_model" localSheetId="23">{0;0;0;0;1;1;0.25;0;0.75;0.5;2;FALSE;FALSE;FALSE;FALSE;FALSE;#N/A;1;77;#N/A;#N/A;"";""}</definedName>
    <definedName name="_Zwhole_model">{0;0;0;0;1;1;0.25;0;0.75;0.5;2;FALSE;FALSE;FALSE;FALSE;FALSE;#N/A;1;77;#N/A;#N/A;"";""}</definedName>
    <definedName name="_Zwholemodel" localSheetId="26">{0;0;0;0;1;1;0.25;0;0.75;0.5;2;FALSE;FALSE;FALSE;FALSE;FALSE;#N/A;1;77;#N/A;#N/A;"";""}</definedName>
    <definedName name="_Zwholemodel" localSheetId="23">{0;0;0;0;1;1;0.25;0;0.75;0.5;2;FALSE;FALSE;FALSE;FALSE;FALSE;#N/A;1;77;#N/A;#N/A;"";""}</definedName>
    <definedName name="_Zwholemodel">{0;0;0;0;1;1;0.25;0;0.75;0.5;2;FALSE;FALSE;FALSE;FALSE;FALSE;#N/A;1;77;#N/A;#N/A;"";""}</definedName>
    <definedName name="_Zwireless1" localSheetId="26">{0;0;0;0;1;-4105;0.26;0.15;0.24;0.17;2;TRUE;TRUE;FALSE;FALSE;FALSE;#N/A;1;FALSE;1;1;"";"";"";"";"";"";FALSE}</definedName>
    <definedName name="_Zwireless1" localSheetId="23">{0;0;0;0;1;-4105;0.26;0.15;0.24;0.17;2;TRUE;TRUE;FALSE;FALSE;FALSE;#N/A;1;FALSE;1;1;"";"";"";"";"";"";FALSE}</definedName>
    <definedName name="_Zwireless1">{0;0;0;0;1;-4105;0.26;0.15;0.24;0.17;2;TRUE;TRUE;FALSE;FALSE;FALSE;#N/A;1;FALSE;1;1;"";"";"";"";"";"";FALSE}</definedName>
    <definedName name="_Zwireless2" localSheetId="26">{0;0;0;0;1;-4105;0.26;0.15;0.24;0.17;2;TRUE;TRUE;FALSE;FALSE;FALSE;#N/A;1;FALSE;1;1;"";"";"";"";"";"";FALSE}</definedName>
    <definedName name="_Zwireless2" localSheetId="23">{0;0;0;0;1;-4105;0.26;0.15;0.24;0.17;2;TRUE;TRUE;FALSE;FALSE;FALSE;#N/A;1;FALSE;1;1;"";"";"";"";"";"";FALSE}</definedName>
    <definedName name="_Zwireless2">{0;0;0;0;1;-4105;0.26;0.15;0.24;0.17;2;TRUE;TRUE;FALSE;FALSE;FALSE;#N/A;1;FALSE;1;1;"";"";"";"";"";"";FALSE}</definedName>
    <definedName name="_Zwireless3" localSheetId="26">{0;0;0;0;1;-4105;0.26;0.15;0.24;0.17;2;TRUE;TRUE;FALSE;FALSE;FALSE;#N/A;1;FALSE;1;1;"";"";"";"";"";"";FALSE}</definedName>
    <definedName name="_Zwireless3" localSheetId="23">{0;0;0;0;1;-4105;0.26;0.15;0.24;0.17;2;TRUE;TRUE;FALSE;FALSE;FALSE;#N/A;1;FALSE;1;1;"";"";"";"";"";"";FALSE}</definedName>
    <definedName name="_Zwireless3">{0;0;0;0;1;-4105;0.26;0.15;0.24;0.17;2;TRUE;TRUE;FALSE;FALSE;FALSE;#N/A;1;FALSE;1;1;"";"";"";"";"";"";FALSE}</definedName>
    <definedName name="a" localSheetId="17" hidden="1">{"CF Dollar",#N/A,FALSE,"CF"}</definedName>
    <definedName name="a" localSheetId="18" hidden="1">{"CF Dollar",#N/A,FALSE,"CF"}</definedName>
    <definedName name="a" localSheetId="19" hidden="1">{"CF Dollar",#N/A,FALSE,"CF"}</definedName>
    <definedName name="a" localSheetId="20" hidden="1">{"CF Dollar",#N/A,FALSE,"CF"}</definedName>
    <definedName name="a" localSheetId="21" hidden="1">{"CF Dollar",#N/A,FALSE,"CF"}</definedName>
    <definedName name="a" localSheetId="22" hidden="1">{"CF Dollar",#N/A,FALSE,"CF"}</definedName>
    <definedName name="a" localSheetId="1" hidden="1">{"CF Dollar",#N/A,FALSE,"CF"}</definedName>
    <definedName name="a" localSheetId="26" hidden="1">{"CF Dollar",#N/A,FALSE,"CF"}</definedName>
    <definedName name="a" localSheetId="23" hidden="1">{"CF Dollar",#N/A,FALSE,"CF"}</definedName>
    <definedName name="a" hidden="1">{"CF Dollar",#N/A,FALSE,"CF"}</definedName>
    <definedName name="a_1" localSheetId="17" hidden="1">{"CF Dollar",#N/A,FALSE,"CF"}</definedName>
    <definedName name="a_1" localSheetId="18" hidden="1">{"CF Dollar",#N/A,FALSE,"CF"}</definedName>
    <definedName name="a_1" localSheetId="19" hidden="1">{"CF Dollar",#N/A,FALSE,"CF"}</definedName>
    <definedName name="a_1" localSheetId="20" hidden="1">{"CF Dollar",#N/A,FALSE,"CF"}</definedName>
    <definedName name="a_1" localSheetId="21" hidden="1">{"CF Dollar",#N/A,FALSE,"CF"}</definedName>
    <definedName name="a_1" localSheetId="22" hidden="1">{"CF Dollar",#N/A,FALSE,"CF"}</definedName>
    <definedName name="a_1" localSheetId="1" hidden="1">{"CF Dollar",#N/A,FALSE,"CF"}</definedName>
    <definedName name="a_1" localSheetId="26" hidden="1">{"CF Dollar",#N/A,FALSE,"CF"}</definedName>
    <definedName name="a_1" localSheetId="23" hidden="1">{"CF Dollar",#N/A,FALSE,"CF"}</definedName>
    <definedName name="a_1" hidden="1">{"CF Dollar",#N/A,FALSE,"CF"}</definedName>
    <definedName name="a_1_1">0.000104166669188999</definedName>
    <definedName name="aa">#REF!</definedName>
    <definedName name="AAA" localSheetId="26" hidden="1">{"NewCo_View",#N/A,FALSE,"Calculations"}</definedName>
    <definedName name="AAA" localSheetId="23" hidden="1">{"NewCo_View",#N/A,FALSE,"Calculations"}</definedName>
    <definedName name="AAA" hidden="1">{"NewCo_View",#N/A,FALSE,"Calculations"}</definedName>
    <definedName name="AAA_DOCTOPS" hidden="1">"AAA_SET"</definedName>
    <definedName name="AAA_duser" hidden="1">"OFF"</definedName>
    <definedName name="aaaa">#REF!,#REF!,#REF!,#REF!</definedName>
    <definedName name="aaaaa" localSheetId="26" hidden="1">{#N/A,#N/A,FALSE,"Aging Summary";#N/A,#N/A,FALSE,"Ratio Analysis";#N/A,#N/A,FALSE,"Test 120 Day Accts";#N/A,#N/A,FALSE,"Tickmarks"}</definedName>
    <definedName name="aaaaa" localSheetId="23" hidden="1">{#N/A,#N/A,FALSE,"Aging Summary";#N/A,#N/A,FALSE,"Ratio Analysis";#N/A,#N/A,FALSE,"Test 120 Day Accts";#N/A,#N/A,FALSE,"Tickmarks"}</definedName>
    <definedName name="aaaaa" hidden="1">{#N/A,#N/A,FALSE,"Aging Summary";#N/A,#N/A,FALSE,"Ratio Analysis";#N/A,#N/A,FALSE,"Test 120 Day Accts";#N/A,#N/A,FALSE,"Tickmarks"}</definedName>
    <definedName name="aaaaaa" localSheetId="26" hidden="1">{#N/A,#N/A,FALSE,"Land";#N/A,#N/A,FALSE,"Cost Analysis";"Summary",#N/A,FALSE,"Equipment"}</definedName>
    <definedName name="aaaaaa" localSheetId="23" hidden="1">{#N/A,#N/A,FALSE,"Land";#N/A,#N/A,FALSE,"Cost Analysis";"Summary",#N/A,FALSE,"Equipment"}</definedName>
    <definedName name="aaaaaa" hidden="1">{#N/A,#N/A,FALSE,"Land";#N/A,#N/A,FALSE,"Cost Analysis";"Summary",#N/A,FALSE,"Equipment"}</definedName>
    <definedName name="AAAAAAAAA">#REF!</definedName>
    <definedName name="aaaaaaaaaaaaaaa" localSheetId="26" hidden="1">{#N/A,#N/A,FALSE,"O&amp;M by processes";#N/A,#N/A,FALSE,"Elec Act vs Bud";#N/A,#N/A,FALSE,"G&amp;A";#N/A,#N/A,FALSE,"BGS";#N/A,#N/A,FALSE,"Res Cost"}</definedName>
    <definedName name="aaaaaaaaaaaaaaa" localSheetId="23"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17" hidden="1">{"'Edit'!$A$1:$V$2277"}</definedName>
    <definedName name="aabc" localSheetId="18" hidden="1">{"'Edit'!$A$1:$V$2277"}</definedName>
    <definedName name="aabc" localSheetId="19" hidden="1">{"'Edit'!$A$1:$V$2277"}</definedName>
    <definedName name="aabc" localSheetId="20" hidden="1">{"'Edit'!$A$1:$V$2277"}</definedName>
    <definedName name="aabc" localSheetId="21" hidden="1">{"'Edit'!$A$1:$V$2277"}</definedName>
    <definedName name="aabc" localSheetId="22" hidden="1">{"'Edit'!$A$1:$V$2277"}</definedName>
    <definedName name="aabc" localSheetId="1" hidden="1">{"'Edit'!$A$1:$V$2277"}</definedName>
    <definedName name="aabc" localSheetId="26" hidden="1">{"'Edit'!$A$1:$V$2277"}</definedName>
    <definedName name="aabc" localSheetId="23" hidden="1">{"'Edit'!$A$1:$V$2277"}</definedName>
    <definedName name="aabc" hidden="1">{"'Edit'!$A$1:$V$2277"}</definedName>
    <definedName name="ab">#REF!</definedName>
    <definedName name="abbb">#REF!</definedName>
    <definedName name="ABC" localSheetId="26" hidden="1">{"_200",#N/A,FALSE,"ALLOCATIONS";"_80_1",#N/A,FALSE,"ALLOCATIONS";"_80_2",#N/A,FALSE,"ALLOCATIONS";"_80_3",#N/A,FALSE,"ALLOCATIONS";"_80_4",#N/A,FALSE,"ALLOCATIONS";"_80_5",#N/A,FALSE,"ALLOCATIONS"}</definedName>
    <definedName name="ABC" localSheetId="23"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26" hidden="1">{"NewCo_View",#N/A,FALSE,"Calculations"}</definedName>
    <definedName name="abeta" localSheetId="23" hidden="1">{"NewCo_View",#N/A,FALSE,"Calculations"}</definedName>
    <definedName name="abeta" hidden="1">{"NewCo_View",#N/A,FALSE,"Calculations"}</definedName>
    <definedName name="ac" localSheetId="26" hidden="1">{#N/A,#N/A,FALSE,"Assumptions",#N/A;#N/A,FALSE,"N-IS-Sum",#N/A,#N/A;FALSE,"N-St-Sum",#N/A,#N/A,FALSE;"Inc Stmt",#N/A,#N/A,FALSE,"Stats"}</definedName>
    <definedName name="ac" localSheetId="23" hidden="1">{#N/A,#N/A,FALSE,"Assumptions",#N/A;#N/A,FALSE,"N-IS-Sum",#N/A,#N/A;FALSE,"N-St-Sum",#N/A,#N/A,FALSE;"Inc Stmt",#N/A,#N/A,FALSE,"Stats"}</definedName>
    <definedName name="ac" hidden="1">{#N/A,#N/A,FALSE,"Assumptions",#N/A;#N/A,FALSE,"N-IS-Sum",#N/A,#N/A;FALSE,"N-St-Sum",#N/A,#N/A,FALSE;"Inc Stmt",#N/A,#N/A,FALSE,"Stats"}</definedName>
    <definedName name="Acadia" localSheetId="17" hidden="1">{"calspreads",#N/A,FALSE,"Sheet1";"curves",#N/A,FALSE,"Sheet1";"libor",#N/A,FALSE,"Sheet1"}</definedName>
    <definedName name="Acadia" localSheetId="18" hidden="1">{"calspreads",#N/A,FALSE,"Sheet1";"curves",#N/A,FALSE,"Sheet1";"libor",#N/A,FALSE,"Sheet1"}</definedName>
    <definedName name="Acadia" localSheetId="19" hidden="1">{"calspreads",#N/A,FALSE,"Sheet1";"curves",#N/A,FALSE,"Sheet1";"libor",#N/A,FALSE,"Sheet1"}</definedName>
    <definedName name="Acadia" localSheetId="20" hidden="1">{"calspreads",#N/A,FALSE,"Sheet1";"curves",#N/A,FALSE,"Sheet1";"libor",#N/A,FALSE,"Sheet1"}</definedName>
    <definedName name="Acadia" localSheetId="21" hidden="1">{"calspreads",#N/A,FALSE,"Sheet1";"curves",#N/A,FALSE,"Sheet1";"libor",#N/A,FALSE,"Sheet1"}</definedName>
    <definedName name="Acadia" localSheetId="22" hidden="1">{"calspreads",#N/A,FALSE,"Sheet1";"curves",#N/A,FALSE,"Sheet1";"libor",#N/A,FALSE,"Sheet1"}</definedName>
    <definedName name="Acadia" localSheetId="1" hidden="1">{"calspreads",#N/A,FALSE,"Sheet1";"curves",#N/A,FALSE,"Sheet1";"libor",#N/A,FALSE,"Sheet1"}</definedName>
    <definedName name="Acadia" localSheetId="26" hidden="1">{"calspreads",#N/A,FALSE,"Sheet1";"curves",#N/A,FALSE,"Sheet1";"libor",#N/A,FALSE,"Sheet1"}</definedName>
    <definedName name="Acadia" localSheetId="23" hidden="1">{"calspreads",#N/A,FALSE,"Sheet1";"curves",#N/A,FALSE,"Sheet1";"libor",#N/A,FALSE,"Sheet1"}</definedName>
    <definedName name="Acadia" hidden="1">{"calspreads",#N/A,FALSE,"Sheet1";"curves",#N/A,FALSE,"Sheet1";"libor",#N/A,FALSE,"Sheet1"}</definedName>
    <definedName name="Acadia2" localSheetId="17" hidden="1">{"calspreads",#N/A,FALSE,"Sheet1";"curves",#N/A,FALSE,"Sheet1";"libor",#N/A,FALSE,"Sheet1"}</definedName>
    <definedName name="Acadia2" localSheetId="18" hidden="1">{"calspreads",#N/A,FALSE,"Sheet1";"curves",#N/A,FALSE,"Sheet1";"libor",#N/A,FALSE,"Sheet1"}</definedName>
    <definedName name="Acadia2" localSheetId="19" hidden="1">{"calspreads",#N/A,FALSE,"Sheet1";"curves",#N/A,FALSE,"Sheet1";"libor",#N/A,FALSE,"Sheet1"}</definedName>
    <definedName name="Acadia2" localSheetId="20" hidden="1">{"calspreads",#N/A,FALSE,"Sheet1";"curves",#N/A,FALSE,"Sheet1";"libor",#N/A,FALSE,"Sheet1"}</definedName>
    <definedName name="Acadia2" localSheetId="21" hidden="1">{"calspreads",#N/A,FALSE,"Sheet1";"curves",#N/A,FALSE,"Sheet1";"libor",#N/A,FALSE,"Sheet1"}</definedName>
    <definedName name="Acadia2" localSheetId="22" hidden="1">{"calspreads",#N/A,FALSE,"Sheet1";"curves",#N/A,FALSE,"Sheet1";"libor",#N/A,FALSE,"Sheet1"}</definedName>
    <definedName name="Acadia2" localSheetId="1" hidden="1">{"calspreads",#N/A,FALSE,"Sheet1";"curves",#N/A,FALSE,"Sheet1";"libor",#N/A,FALSE,"Sheet1"}</definedName>
    <definedName name="Acadia2" localSheetId="26" hidden="1">{"calspreads",#N/A,FALSE,"Sheet1";"curves",#N/A,FALSE,"Sheet1";"libor",#N/A,FALSE,"Sheet1"}</definedName>
    <definedName name="Acadia2" localSheetId="23" hidden="1">{"calspreads",#N/A,FALSE,"Sheet1";"curves",#N/A,FALSE,"Sheet1";"libor",#N/A,FALSE,"Sheet1"}</definedName>
    <definedName name="Acadia2" hidden="1">{"calspreads",#N/A,FALSE,"Sheet1";"curves",#N/A,FALSE,"Sheet1";"libor",#N/A,FALSE,"Sheet1"}</definedName>
    <definedName name="Acc">#REF!</definedName>
    <definedName name="AccBottom">#REF!</definedName>
    <definedName name="AccessDatabase" hidden="1">"C:\My Documents\発注予測.mdb"</definedName>
    <definedName name="Account">#REF!</definedName>
    <definedName name="AccountsPayable">#REF!</definedName>
    <definedName name="Accr_Prof_Fees">#REF!</definedName>
    <definedName name="ACCR93">#REF!</definedName>
    <definedName name="ACCR94">#REF!</definedName>
    <definedName name="ACCR95">#REF!</definedName>
    <definedName name="ACCRUED_LEGAL">#REF!</definedName>
    <definedName name="accruedexp">#REF!</definedName>
    <definedName name="acct">#REF!</definedName>
    <definedName name="AcctAliasCol">#REF!</definedName>
    <definedName name="AcctCol">#REF!</definedName>
    <definedName name="AcctNumber">#REF!</definedName>
    <definedName name="AccTop">#REF!</definedName>
    <definedName name="Accum_Amort">#REF!</definedName>
    <definedName name="Accum_Dep">#REF!</definedName>
    <definedName name="Accured" localSheetId="26" hidden="1">{#N/A,#N/A,FALSE,"Aging Summary";#N/A,#N/A,FALSE,"Ratio Analysis";#N/A,#N/A,FALSE,"Test 120 Day Accts";#N/A,#N/A,FALSE,"Tickmarks"}</definedName>
    <definedName name="Accured" localSheetId="23" hidden="1">{#N/A,#N/A,FALSE,"Aging Summary";#N/A,#N/A,FALSE,"Ratio Analysis";#N/A,#N/A,FALSE,"Test 120 Day Accts";#N/A,#N/A,FALSE,"Tickmarks"}</definedName>
    <definedName name="Accured" hidden="1">{#N/A,#N/A,FALSE,"Aging Summary";#N/A,#N/A,FALSE,"Ratio Analysis";#N/A,#N/A,FALSE,"Test 120 Day Accts";#N/A,#N/A,FALSE,"Tickmarks"}</definedName>
    <definedName name="ACIP">#REF!</definedName>
    <definedName name="ACQ">#REF!</definedName>
    <definedName name="acq3dp">#REF!</definedName>
    <definedName name="acqepsdate">#REF!</definedName>
    <definedName name="acqepsdate1">#REF!</definedName>
    <definedName name="acqepsdate2">#REF!</definedName>
    <definedName name="acqepsgrowth">#REF!</definedName>
    <definedName name="acqexercise">#REF!</definedName>
    <definedName name="AcqExistDepYrs">#REF!</definedName>
    <definedName name="AcqGwlAmrt_FASB">#REF!</definedName>
    <definedName name="AcqGwlAmrtYrs">#REF!</definedName>
    <definedName name="AcqHistYear">#REF!</definedName>
    <definedName name="AcqIntgAmrtYrs">#REF!</definedName>
    <definedName name="AcqLboProjection">#REF!</definedName>
    <definedName name="AcqNewDepYrs">#REF!</definedName>
    <definedName name="acqoptions">#REF!</definedName>
    <definedName name="AcqStubQtr">#REF!</definedName>
    <definedName name="AcqTaxRate">#REF!</definedName>
    <definedName name="acquire">#REF!</definedName>
    <definedName name="acquire_select">#REF!</definedName>
    <definedName name="acquirer">#REF!</definedName>
    <definedName name="Acquirer_Corporation">#REF!</definedName>
    <definedName name="acquirer_name">#REF!</definedName>
    <definedName name="acquireshares">#REF!</definedName>
    <definedName name="acquireticker">#REF!</definedName>
    <definedName name="Acquiror">#REF!</definedName>
    <definedName name="AcquirorStockPrice">#REF!</definedName>
    <definedName name="AcqYearEnd">#REF!</definedName>
    <definedName name="ACT">#REF!</definedName>
    <definedName name="Act_deal">#REF!</definedName>
    <definedName name="Act_MTM">#REF!</definedName>
    <definedName name="Act_Total_Fuel">#REF!</definedName>
    <definedName name="actax">#REF!</definedName>
    <definedName name="ActualCFPS0">#REF!</definedName>
    <definedName name="ActualCFPS1">#REF!</definedName>
    <definedName name="ActualCFPS2">#REF!</definedName>
    <definedName name="ActualCFPS3">#REF!</definedName>
    <definedName name="ActualEPS0">#REF!</definedName>
    <definedName name="ActualEPS1">#REF!</definedName>
    <definedName name="ActualEPS2">#REF!</definedName>
    <definedName name="ActualEPS3">#REF!</definedName>
    <definedName name="ActualQ1">#REF!</definedName>
    <definedName name="ActualQ2">#REF!</definedName>
    <definedName name="ActualQ3">#REF!</definedName>
    <definedName name="ActualQ4">#REF!</definedName>
    <definedName name="ActualType">#REF!</definedName>
    <definedName name="adasd"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26" hidden="1">{#N/A,#N/A,FALSE,"Aging Summary";#N/A,#N/A,FALSE,"Ratio Analysis";#N/A,#N/A,FALSE,"Test 120 Day Accts";#N/A,#N/A,FALSE,"Tickmarks"}</definedName>
    <definedName name="adc" localSheetId="23" hidden="1">{#N/A,#N/A,FALSE,"Aging Summary";#N/A,#N/A,FALSE,"Ratio Analysis";#N/A,#N/A,FALSE,"Test 120 Day Accts";#N/A,#N/A,FALSE,"Tickmarks"}</definedName>
    <definedName name="adc" hidden="1">{#N/A,#N/A,FALSE,"Aging Summary";#N/A,#N/A,FALSE,"Ratio Analysis";#N/A,#N/A,FALSE,"Test 120 Day Accts";#N/A,#N/A,FALSE,"Tickmarks"}</definedName>
    <definedName name="AddComp">#REF!</definedName>
    <definedName name="Address">#REF!</definedName>
    <definedName name="adj_rev_temp">#REF!</definedName>
    <definedName name="AdjustedEPSPrimary">#REF!</definedName>
    <definedName name="AdjustedNetIncome">#REF!</definedName>
    <definedName name="AdjustedPretaxIncome">#REF!</definedName>
    <definedName name="AdjustmentsToPTI">#REF!</definedName>
    <definedName name="AdjustmentsToTaxes">#REF!</definedName>
    <definedName name="AdjustmentToIncomeTaxes">#REF!</definedName>
    <definedName name="adsf" localSheetId="26" hidden="1">{"NewCo_View",#N/A,FALSE,"Calculations"}</definedName>
    <definedName name="adsf" localSheetId="23" hidden="1">{"NewCo_View",#N/A,FALSE,"Calculations"}</definedName>
    <definedName name="adsf" hidden="1">{"NewCo_View",#N/A,FALSE,"Calculations"}</definedName>
    <definedName name="adsfg" localSheetId="17" hidden="1">{"gross_margin1",#N/A,FALSE,"Gross Margin Detail";"gross_margin2",#N/A,FALSE,"Gross Margin Detail"}</definedName>
    <definedName name="adsfg" localSheetId="18" hidden="1">{"gross_margin1",#N/A,FALSE,"Gross Margin Detail";"gross_margin2",#N/A,FALSE,"Gross Margin Detail"}</definedName>
    <definedName name="adsfg" localSheetId="19" hidden="1">{"gross_margin1",#N/A,FALSE,"Gross Margin Detail";"gross_margin2",#N/A,FALSE,"Gross Margin Detail"}</definedName>
    <definedName name="adsfg" localSheetId="20" hidden="1">{"gross_margin1",#N/A,FALSE,"Gross Margin Detail";"gross_margin2",#N/A,FALSE,"Gross Margin Detail"}</definedName>
    <definedName name="adsfg" localSheetId="21" hidden="1">{"gross_margin1",#N/A,FALSE,"Gross Margin Detail";"gross_margin2",#N/A,FALSE,"Gross Margin Detail"}</definedName>
    <definedName name="adsfg" localSheetId="22" hidden="1">{"gross_margin1",#N/A,FALSE,"Gross Margin Detail";"gross_margin2",#N/A,FALSE,"Gross Margin Detail"}</definedName>
    <definedName name="adsfg" localSheetId="1" hidden="1">{"gross_margin1",#N/A,FALSE,"Gross Margin Detail";"gross_margin2",#N/A,FALSE,"Gross Margin Detail"}</definedName>
    <definedName name="adsfg" localSheetId="26" hidden="1">{"gross_margin1",#N/A,FALSE,"Gross Margin Detail";"gross_margin2",#N/A,FALSE,"Gross Margin Detail"}</definedName>
    <definedName name="adsfg" localSheetId="23" hidden="1">{"gross_margin1",#N/A,FALSE,"Gross Margin Detail";"gross_margin2",#N/A,FALSE,"Gross Margin Detail"}</definedName>
    <definedName name="adsfg" hidden="1">{"gross_margin1",#N/A,FALSE,"Gross Margin Detail";"gross_margin2",#N/A,FALSE,"Gross Margin Detail"}</definedName>
    <definedName name="adsfg_1" localSheetId="17" hidden="1">{"gross_margin1",#N/A,FALSE,"Gross Margin Detail";"gross_margin2",#N/A,FALSE,"Gross Margin Detail"}</definedName>
    <definedName name="adsfg_1" localSheetId="18" hidden="1">{"gross_margin1",#N/A,FALSE,"Gross Margin Detail";"gross_margin2",#N/A,FALSE,"Gross Margin Detail"}</definedName>
    <definedName name="adsfg_1" localSheetId="19" hidden="1">{"gross_margin1",#N/A,FALSE,"Gross Margin Detail";"gross_margin2",#N/A,FALSE,"Gross Margin Detail"}</definedName>
    <definedName name="adsfg_1" localSheetId="20" hidden="1">{"gross_margin1",#N/A,FALSE,"Gross Margin Detail";"gross_margin2",#N/A,FALSE,"Gross Margin Detail"}</definedName>
    <definedName name="adsfg_1" localSheetId="21" hidden="1">{"gross_margin1",#N/A,FALSE,"Gross Margin Detail";"gross_margin2",#N/A,FALSE,"Gross Margin Detail"}</definedName>
    <definedName name="adsfg_1" localSheetId="22" hidden="1">{"gross_margin1",#N/A,FALSE,"Gross Margin Detail";"gross_margin2",#N/A,FALSE,"Gross Margin Detail"}</definedName>
    <definedName name="adsfg_1" localSheetId="1" hidden="1">{"gross_margin1",#N/A,FALSE,"Gross Margin Detail";"gross_margin2",#N/A,FALSE,"Gross Margin Detail"}</definedName>
    <definedName name="adsfg_1" localSheetId="26" hidden="1">{"gross_margin1",#N/A,FALSE,"Gross Margin Detail";"gross_margin2",#N/A,FALSE,"Gross Margin Detail"}</definedName>
    <definedName name="adsfg_1" localSheetId="23" hidden="1">{"gross_margin1",#N/A,FALSE,"Gross Margin Detail";"gross_margin2",#N/A,FALSE,"Gross Margin Detail"}</definedName>
    <definedName name="adsfg_1" hidden="1">{"gross_margin1",#N/A,FALSE,"Gross Margin Detail";"gross_margin2",#N/A,FALSE,"Gross Margin Detail"}</definedName>
    <definedName name="advance">#REF!</definedName>
    <definedName name="advisors">#N/A</definedName>
    <definedName name="ae">#N/A</definedName>
    <definedName name="AffAliasCol">#REF!</definedName>
    <definedName name="AffCol">#REF!</definedName>
    <definedName name="Affiliate">#REF!</definedName>
    <definedName name="afsdfdsafdsafadsfdsaf" localSheetId="26">{0;0;0;0;1;1;0.85;0.87;0.5;0.5;1;FALSE;FALSE;FALSE;FALSE;FALSE;#N/A;1;100;#N/A;#N/A;"";""}</definedName>
    <definedName name="afsdfdsafdsafadsfdsaf" localSheetId="23">{0;0;0;0;1;1;0.85;0.87;0.5;0.5;1;FALSE;FALSE;FALSE;FALSE;FALSE;#N/A;1;100;#N/A;#N/A;"";""}</definedName>
    <definedName name="afsdfdsafdsafadsfdsaf">{0;0;0;0;1;1;0.85;0.87;0.5;0.5;1;FALSE;FALSE;FALSE;FALSE;FALSE;#N/A;1;100;#N/A;#N/A;"";""}</definedName>
    <definedName name="aftertaxIRR">#REF!</definedName>
    <definedName name="AfterTaxItems">#REF!</definedName>
    <definedName name="aga">#REF!,#REF!,#REF!,#REF!</definedName>
    <definedName name="AGIS">#REF!</definedName>
    <definedName name="AGLBPDT">#REF!</definedName>
    <definedName name="Air_Emission_Reduction_Credits__ERCs__Paid_after_Closing_Input">#REF!</definedName>
    <definedName name="al">#REF!</definedName>
    <definedName name="al0">#REF!</definedName>
    <definedName name="al00">#REF!</definedName>
    <definedName name="al000">#REF!</definedName>
    <definedName name="al1a">#REF!</definedName>
    <definedName name="al1b">#REF!</definedName>
    <definedName name="al1c">#REF!</definedName>
    <definedName name="al1d">#REF!</definedName>
    <definedName name="al1e">#REF!</definedName>
    <definedName name="al1f">#REF!</definedName>
    <definedName name="al1g">#REF!</definedName>
    <definedName name="al1h">#REF!</definedName>
    <definedName name="al3a">#REF!</definedName>
    <definedName name="al4a">#REF!</definedName>
    <definedName name="ala">#REF!</definedName>
    <definedName name="alaa">#REF!</definedName>
    <definedName name="alb">#REF!</definedName>
    <definedName name="alba">#REF!</definedName>
    <definedName name="alc">#REF!</definedName>
    <definedName name="alca">#REF!</definedName>
    <definedName name="alcoa">#REF!</definedName>
    <definedName name="ald">#REF!</definedName>
    <definedName name="alda">#REF!</definedName>
    <definedName name="ale">#REF!</definedName>
    <definedName name="alea">#REF!</definedName>
    <definedName name="alf">#REF!</definedName>
    <definedName name="alfa">#REF!</definedName>
    <definedName name="alg">#REF!</definedName>
    <definedName name="alga">#REF!</definedName>
    <definedName name="alh">#REF!</definedName>
    <definedName name="Align">#REF!</definedName>
    <definedName name="all">#REF!</definedName>
    <definedName name="ALL_CC">#REF!</definedName>
    <definedName name="All_Unit">#REF!</definedName>
    <definedName name="all_units">#REF!</definedName>
    <definedName name="allcash">#REF!</definedName>
    <definedName name="alll">#REF!</definedName>
    <definedName name="Allocation" localSheetId="26" hidden="1">{"Index",#N/A,FALSE,"Index"}</definedName>
    <definedName name="Allocation" localSheetId="23" hidden="1">{"Index",#N/A,FALSE,"Index"}</definedName>
    <definedName name="Allocation" hidden="1">{"Index",#N/A,FALSE,"Index"}</definedName>
    <definedName name="AllocList">#REF!</definedName>
    <definedName name="AllocName">#REF!</definedName>
    <definedName name="allowanceArray">#REF!</definedName>
    <definedName name="AllTables" localSheetId="26">{2}</definedName>
    <definedName name="AllTables" localSheetId="23">{2}</definedName>
    <definedName name="AllTables">{2}</definedName>
    <definedName name="alo">#REF!</definedName>
    <definedName name="aloo">#REF!</definedName>
    <definedName name="alp">#REF!</definedName>
    <definedName name="Alpha1">#REF!</definedName>
    <definedName name="Alpha2">#REF!</definedName>
    <definedName name="alpp">#REF!</definedName>
    <definedName name="alr">#REF!</definedName>
    <definedName name="als">#REF!</definedName>
    <definedName name="alt">#REF!</definedName>
    <definedName name="aluu">#REF!</definedName>
    <definedName name="alv">#REF!</definedName>
    <definedName name="alw">#REF!</definedName>
    <definedName name="alz">#REF!</definedName>
    <definedName name="alzz">#REF!</definedName>
    <definedName name="Am">#REF!</definedName>
    <definedName name="AMARGIN1">#REF!</definedName>
    <definedName name="AMARGIN2">#REF!</definedName>
    <definedName name="amort">#REF!</definedName>
    <definedName name="amort_exp">#REF!</definedName>
    <definedName name="amort_period">#REF!</definedName>
    <definedName name="amort_tax_2">#REF!</definedName>
    <definedName name="amort00">#REF!</definedName>
    <definedName name="amort01">#REF!</definedName>
    <definedName name="amort02">#REF!</definedName>
    <definedName name="amort03">#REF!</definedName>
    <definedName name="amort04">#REF!</definedName>
    <definedName name="amort05">#REF!</definedName>
    <definedName name="amort98">#REF!</definedName>
    <definedName name="amort99">#REF!</definedName>
    <definedName name="amortA">#REF!</definedName>
    <definedName name="amortB">#REF!</definedName>
    <definedName name="amortC">#REF!</definedName>
    <definedName name="Amortization">#REF!</definedName>
    <definedName name="amortization_period">#REF!</definedName>
    <definedName name="AmortizationOfDeferredFinancingCosts">#REF!</definedName>
    <definedName name="an">#REF!,#REF!,#REF!,#REF!</definedName>
    <definedName name="ancillaries">#REF!</definedName>
    <definedName name="ANDROGEN">#REF!</definedName>
    <definedName name="anitra">#N/A</definedName>
    <definedName name="anitra1">#N/A</definedName>
    <definedName name="anitra2">#N/A</definedName>
    <definedName name="anitra3">#N/A</definedName>
    <definedName name="ANNINST">#REF!</definedName>
    <definedName name="ANNLBR">#REF!</definedName>
    <definedName name="ANNMAT">#REF!</definedName>
    <definedName name="AnnoucementDate">#REF!</definedName>
    <definedName name="annual_dscr">#REF!</definedName>
    <definedName name="annual_dtbe">#REF!</definedName>
    <definedName name="Annual_Inflation">#REF!</definedName>
    <definedName name="annual_nor">#REF!</definedName>
    <definedName name="annual_qty">#REF!</definedName>
    <definedName name="another">#REF!,#REF!,#REF!,#REF!</definedName>
    <definedName name="anscount" hidden="1">3</definedName>
    <definedName name="ant">#REF!</definedName>
    <definedName name="anto">#REF!</definedName>
    <definedName name="anto1">#REF!</definedName>
    <definedName name="AOD_Labor_Total_Current_Estimate">#REF!</definedName>
    <definedName name="AP">#REF!</definedName>
    <definedName name="AP_3"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A">#REF!</definedName>
    <definedName name="Apex" localSheetId="26" hidden="1">{"calspreads",#N/A,FALSE,"Sheet1";"curves",#N/A,FALSE,"Sheet1";"libor",#N/A,FALSE,"Sheet1"}</definedName>
    <definedName name="Apex" localSheetId="23" hidden="1">{"calspreads",#N/A,FALSE,"Sheet1";"curves",#N/A,FALSE,"Sheet1";"libor",#N/A,FALSE,"Sheet1"}</definedName>
    <definedName name="Apex" hidden="1">{"calspreads",#N/A,FALSE,"Sheet1";"curves",#N/A,FALSE,"Sheet1";"libor",#N/A,FALSE,"Sheet1"}</definedName>
    <definedName name="APHISTORY">#REF!</definedName>
    <definedName name="apinterco">#REF!</definedName>
    <definedName name="APN">#REF!</definedName>
    <definedName name="ApprovedAmount">#REF!</definedName>
    <definedName name="Apr">#REF!</definedName>
    <definedName name="AprDRS">#REF!</definedName>
    <definedName name="April">#REF!</definedName>
    <definedName name="AprNSRS">#REF!</definedName>
    <definedName name="APROD">#REF!</definedName>
    <definedName name="aprr">#REF!</definedName>
    <definedName name="AprRRS">#REF!</definedName>
    <definedName name="APRthree">#REF!</definedName>
    <definedName name="AprURS">#REF!</definedName>
    <definedName name="AR">#REF!</definedName>
    <definedName name="Arbor1">#REF!</definedName>
    <definedName name="arbrownsville">#REF!</definedName>
    <definedName name="ARCONCENTRATION">#REF!</definedName>
    <definedName name="AREVMfr">#REF!</definedName>
    <definedName name="AREVPROD">#REF!</definedName>
    <definedName name="ARHISTORICAL">#REF!</definedName>
    <definedName name="ARINELIGIBLES">#REF!</definedName>
    <definedName name="ARINELSUMM">#REF!</definedName>
    <definedName name="ARoyal1">#REF!</definedName>
    <definedName name="AROYAL2">#REF!</definedName>
    <definedName name="ARREC">#REF!</definedName>
    <definedName name="ARSTATS">#REF!</definedName>
    <definedName name="as" localSheetId="26" hidden="1">{#N/A,#N/A,FALSE,"Assumptions",#N/A;#N/A,FALSE,"N-IS-Sum",#N/A,#N/A;FALSE,"N-St-Sum",#N/A,#N/A,FALSE;"Inc Stmt",#N/A,#N/A,FALSE,"Stats"}</definedName>
    <definedName name="as" localSheetId="23" hidden="1">{#N/A,#N/A,FALSE,"Assumptions",#N/A;#N/A,FALSE,"N-IS-Sum",#N/A,#N/A;FALSE,"N-St-Sum",#N/A,#N/A,FALSE;"Inc Stmt",#N/A,#N/A,FALSE,"Stats"}</definedName>
    <definedName name="as" hidden="1">{#N/A,#N/A,FALSE,"Assumptions",#N/A;#N/A,FALSE,"N-IS-Sum",#N/A,#N/A;FALSE,"N-St-Sum",#N/A,#N/A,FALSE;"Inc Stmt",#N/A,#N/A,FALSE,"Stats"}</definedName>
    <definedName name="As_Built_Dollars">#REF!</definedName>
    <definedName name="AS_OF_DATE">#REF!</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localSheetId="17" hidden="1">#REF!</definedName>
    <definedName name="AS2TickmarkLS" localSheetId="18" hidden="1">#REF!</definedName>
    <definedName name="AS2TickmarkLS" localSheetId="19" hidden="1">#REF!</definedName>
    <definedName name="AS2TickmarkLS" localSheetId="20" hidden="1">#REF!</definedName>
    <definedName name="AS2TickmarkLS" localSheetId="21" hidden="1">#REF!</definedName>
    <definedName name="AS2TickmarkLS" localSheetId="22" hidden="1">#REF!</definedName>
    <definedName name="AS2TickmarkLS" localSheetId="1" hidden="1">#REF!</definedName>
    <definedName name="AS2TickmarkLS" hidden="1">#REF!</definedName>
    <definedName name="AS2VersionLS" hidden="1">300</definedName>
    <definedName name="asd" localSheetId="17" hidden="1">{2;#N/A;"R13C16:R17C16";#N/A;"R13C14:R17C15";FALSE;FALSE;FALSE;95;#N/A;#N/A;"R13C19";#N/A;FALSE;FALSE;FALSE;FALSE;#N/A;"";#N/A;FALSE;"";"";#N/A;#N/A;#N/A}</definedName>
    <definedName name="asd" localSheetId="18" hidden="1">{2;#N/A;"R13C16:R17C16";#N/A;"R13C14:R17C15";FALSE;FALSE;FALSE;95;#N/A;#N/A;"R13C19";#N/A;FALSE;FALSE;FALSE;FALSE;#N/A;"";#N/A;FALSE;"";"";#N/A;#N/A;#N/A}</definedName>
    <definedName name="asd" localSheetId="19" hidden="1">{2;#N/A;"R13C16:R17C16";#N/A;"R13C14:R17C15";FALSE;FALSE;FALSE;95;#N/A;#N/A;"R13C19";#N/A;FALSE;FALSE;FALSE;FALSE;#N/A;"";#N/A;FALSE;"";"";#N/A;#N/A;#N/A}</definedName>
    <definedName name="asd" localSheetId="20" hidden="1">{2;#N/A;"R13C16:R17C16";#N/A;"R13C14:R17C15";FALSE;FALSE;FALSE;95;#N/A;#N/A;"R13C19";#N/A;FALSE;FALSE;FALSE;FALSE;#N/A;"";#N/A;FALSE;"";"";#N/A;#N/A;#N/A}</definedName>
    <definedName name="asd" localSheetId="21" hidden="1">{2;#N/A;"R13C16:R17C16";#N/A;"R13C14:R17C15";FALSE;FALSE;FALSE;95;#N/A;#N/A;"R13C19";#N/A;FALSE;FALSE;FALSE;FALSE;#N/A;"";#N/A;FALSE;"";"";#N/A;#N/A;#N/A}</definedName>
    <definedName name="asd" localSheetId="22" hidden="1">{2;#N/A;"R13C16:R17C16";#N/A;"R13C14:R17C15";FALSE;FALSE;FALSE;95;#N/A;#N/A;"R13C19";#N/A;FALSE;FALSE;FALSE;FALSE;#N/A;"";#N/A;FALSE;"";"";#N/A;#N/A;#N/A}</definedName>
    <definedName name="asd" localSheetId="1" hidden="1">{2;#N/A;"R13C16:R17C16";#N/A;"R13C14:R17C15";FALSE;FALSE;FALSE;95;#N/A;#N/A;"R13C19";#N/A;FALSE;FALSE;FALSE;FALSE;#N/A;"";#N/A;FALSE;"";"";#N/A;#N/A;#N/A}</definedName>
    <definedName name="asd" localSheetId="26" hidden="1">{2;#N/A;"R13C16:R17C16";#N/A;"R13C14:R17C15";FALSE;FALSE;FALSE;95;#N/A;#N/A;"R13C19";#N/A;FALSE;FALSE;FALSE;FALSE;#N/A;"";#N/A;FALSE;"";"";#N/A;#N/A;#N/A}</definedName>
    <definedName name="asd" localSheetId="23" hidden="1">{2;#N/A;"R13C16:R17C16";#N/A;"R13C14:R17C15";FALSE;FALSE;FALSE;95;#N/A;#N/A;"R13C19";#N/A;FALSE;FALSE;FALSE;FALSE;#N/A;"";#N/A;FALSE;"";"";#N/A;#N/A;#N/A}</definedName>
    <definedName name="asd" hidden="1">{2;#N/A;"R13C16:R17C16";#N/A;"R13C14:R17C15";FALSE;FALSE;FALSE;95;#N/A;#N/A;"R13C19";#N/A;FALSE;FALSE;FALSE;FALSE;#N/A;"";#N/A;FALSE;"";"";#N/A;#N/A;#N/A}</definedName>
    <definedName name="ASD_LACTUALS">#REF!</definedName>
    <definedName name="ASDATE">#REF!</definedName>
    <definedName name="asde" localSheetId="26" hidden="1">{"NewCo_View",#N/A,FALSE,"Calculations"}</definedName>
    <definedName name="asde" localSheetId="23" hidden="1">{"NewCo_View",#N/A,FALSE,"Calculations"}</definedName>
    <definedName name="asde" hidden="1">{"NewCo_View",#N/A,FALSE,"Calculations"}</definedName>
    <definedName name="asdf" localSheetId="17" hidden="1">{"'Edit'!$A$1:$V$2277"}</definedName>
    <definedName name="asdf" localSheetId="18" hidden="1">{"'Edit'!$A$1:$V$2277"}</definedName>
    <definedName name="asdf" localSheetId="19" hidden="1">{"'Edit'!$A$1:$V$2277"}</definedName>
    <definedName name="asdf" localSheetId="20" hidden="1">{"'Edit'!$A$1:$V$2277"}</definedName>
    <definedName name="asdf" localSheetId="21" hidden="1">{"'Edit'!$A$1:$V$2277"}</definedName>
    <definedName name="asdf" localSheetId="22" hidden="1">{"'Edit'!$A$1:$V$2277"}</definedName>
    <definedName name="asdf" localSheetId="1" hidden="1">{"'Edit'!$A$1:$V$2277"}</definedName>
    <definedName name="asdf" localSheetId="26" hidden="1">{"'Edit'!$A$1:$V$2277"}</definedName>
    <definedName name="asdf" localSheetId="23" hidden="1">{"'Edit'!$A$1:$V$2277"}</definedName>
    <definedName name="asdf" hidden="1">{"'Edit'!$A$1:$V$2277"}</definedName>
    <definedName name="asdfas" localSheetId="26">{0;0;0;0;1;#N/A;0.26;0.15;0.24;0.17;2;TRUE;TRUE;FALSE;FALSE;FALSE;#N/A;1;#N/A;1;1;"";""}</definedName>
    <definedName name="asdfas" localSheetId="23">{0;0;0;0;1;#N/A;0.26;0.15;0.24;0.17;2;TRUE;TRUE;FALSE;FALSE;FALSE;#N/A;1;#N/A;1;1;"";""}</definedName>
    <definedName name="asdfas">{0;0;0;0;1;#N/A;0.26;0.15;0.24;0.17;2;TRUE;TRUE;FALSE;FALSE;FALSE;#N/A;1;#N/A;1;1;"";""}</definedName>
    <definedName name="asdfasdf" localSheetId="26" hidden="1">{"'Edit'!$A$1:$V$2277"}</definedName>
    <definedName name="asdfasdf" localSheetId="23" hidden="1">{"'Edit'!$A$1:$V$2277"}</definedName>
    <definedName name="asdfasdf" hidden="1">{"'Edit'!$A$1:$V$2277"}</definedName>
    <definedName name="asdfasdfdasfadsfsd" localSheetId="26">{0;0;0;0;1;1;0.17;0.15;0.27;0.42;2;FALSE;FALSE;FALSE;FALSE;FALSE;#N/A;1;#N/A;1;1;"";""}</definedName>
    <definedName name="asdfasdfdasfadsfsd" localSheetId="23">{0;0;0;0;1;1;0.17;0.15;0.27;0.42;2;FALSE;FALSE;FALSE;FALSE;FALSE;#N/A;1;#N/A;1;1;"";""}</definedName>
    <definedName name="asdfasdfdasfadsfsd">{0;0;0;0;1;1;0.17;0.15;0.27;0.42;2;FALSE;FALSE;FALSE;FALSE;FALSE;#N/A;1;#N/A;1;1;"";""}</definedName>
    <definedName name="asdfasdfdsafdsafsd" localSheetId="26">{0;0;0;0;1;#N/A;0.26;0.15;0.24;0.17;2;TRUE;TRUE;FALSE;FALSE;FALSE;#N/A;1;#N/A;1;1;"";""}</definedName>
    <definedName name="asdfasdfdsafdsafsd" localSheetId="23">{0;0;0;0;1;#N/A;0.26;0.15;0.24;0.17;2;TRUE;TRUE;FALSE;FALSE;FALSE;#N/A;1;#N/A;1;1;"";""}</definedName>
    <definedName name="asdfasdfdsafdsafsd">{0;0;0;0;1;#N/A;0.26;0.15;0.24;0.17;2;TRUE;TRUE;FALSE;FALSE;FALSE;#N/A;1;#N/A;1;1;"";""}</definedName>
    <definedName name="asdfasdfsfsd" localSheetId="26">{0;0;0;0;1;#N/A;0;0;0.3;0.3;2;FALSE;FALSE;FALSE;FALSE;FALSE;#N/A;1;96;#N/A;#N/A;"";""}</definedName>
    <definedName name="asdfasdfsfsd" localSheetId="23">{0;0;0;0;1;#N/A;0;0;0.3;0.3;2;FALSE;FALSE;FALSE;FALSE;FALSE;#N/A;1;96;#N/A;#N/A;"";""}</definedName>
    <definedName name="asdfasdfsfsd">{0;0;0;0;1;#N/A;0;0;0.3;0.3;2;FALSE;FALSE;FALSE;FALSE;FALSE;#N/A;1;96;#N/A;#N/A;"";""}</definedName>
    <definedName name="asfdasdfasd" localSheetId="26">{0;0;0;0;1;#N/A;0;0;0.3;0.3;2;FALSE;FALSE;FALSE;FALSE;FALSE;#N/A;1;100;#N/A;#N/A;"";""}</definedName>
    <definedName name="asfdasdfasd" localSheetId="23">{0;0;0;0;1;#N/A;0;0;0.3;0.3;2;FALSE;FALSE;FALSE;FALSE;FALSE;#N/A;1;100;#N/A;#N/A;"";""}</definedName>
    <definedName name="asfdasdfasd">{0;0;0;0;1;#N/A;0;0;0.3;0.3;2;FALSE;FALSE;FALSE;FALSE;FALSE;#N/A;1;100;#N/A;#N/A;"";""}</definedName>
    <definedName name="asofdate">#REF!</definedName>
    <definedName name="ASPortfolio">#REF!</definedName>
    <definedName name="asset">#REF!</definedName>
    <definedName name="AssetSale">#REF!</definedName>
    <definedName name="AssetWriteUp">#REF!</definedName>
    <definedName name="AssetWriteUpDepPd">#REF!</definedName>
    <definedName name="Assumptions" localSheetId="26" hidden="1">{"Index",#N/A,FALSE,"Index"}</definedName>
    <definedName name="Assumptions" localSheetId="23" hidden="1">{"Index",#N/A,FALSE,"Index"}</definedName>
    <definedName name="Assumptions" hidden="1">{"Index",#N/A,FALSE,"Index"}</definedName>
    <definedName name="AST">#REF!</definedName>
    <definedName name="ASTABLE">#REF!</definedName>
    <definedName name="astoriaPropertyTax">#REF!</definedName>
    <definedName name="ASUM">#REF!</definedName>
    <definedName name="asum1">#REF!</definedName>
    <definedName name="asum2">#REF!</definedName>
    <definedName name="ASUM3">#REF!</definedName>
    <definedName name="at">#REF!</definedName>
    <definedName name="ATEMPSALES">#REF!</definedName>
    <definedName name="ATT" localSheetId="26" hidden="1">{#N/A,#N/A,FALSE,"DAOCM 2차 검토"}</definedName>
    <definedName name="ATT" localSheetId="23" hidden="1">{#N/A,#N/A,FALSE,"DAOCM 2차 검토"}</definedName>
    <definedName name="ATT" hidden="1">{#N/A,#N/A,FALSE,"DAOCM 2차 검토"}</definedName>
    <definedName name="Attach3" localSheetId="26" hidden="1">{"Grant",#N/A,FALSE,"Grant";"GP Developer",#N/A,FALSE,"GP &amp; Dev Loans";"Operating Analysis",#N/A,FALSE,"Operations";"Tax Credit",#N/A,FALSE,"Tax Credits";"Tax Credit Analysis",#N/A,FALSE,"TC Analysis"}</definedName>
    <definedName name="Attach3" localSheetId="23"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tv">#REF!</definedName>
    <definedName name="Auction_Year">#REF!</definedName>
    <definedName name="Aug">#REF!</definedName>
    <definedName name="AugDRS">#REF!</definedName>
    <definedName name="AugNSRS">#REF!</definedName>
    <definedName name="augr">#REF!</definedName>
    <definedName name="AugRRS">#REF!</definedName>
    <definedName name="AugURS">#REF!</definedName>
    <definedName name="August">#REF!</definedName>
    <definedName name="_xlnm.Auto_Open_xlquery_DClick" hidden="1">#REF!</definedName>
    <definedName name="AutoDestruct.AutoDestruct">#REF!</definedName>
    <definedName name="avail">#REF!</definedName>
    <definedName name="AVAILABILITY">#REF!</definedName>
    <definedName name="AVER_SHARES_EPS">#REF!</definedName>
    <definedName name="average">#REF!</definedName>
    <definedName name="average_dscr">#REF!</definedName>
    <definedName name="average_dtbe">#REF!</definedName>
    <definedName name="Average_Shares_Outstanding">#REF!</definedName>
    <definedName name="AverageDaysInventory">#REF!</definedName>
    <definedName name="AverageDaysPayable">#REF!</definedName>
    <definedName name="AverageDSO">#REF!</definedName>
    <definedName name="AverageInvTurns">#REF!</definedName>
    <definedName name="AverageNWC">#REF!</definedName>
    <definedName name="averageRateA">#REF!</definedName>
    <definedName name="averageRateB">#REF!</definedName>
    <definedName name="averageRateC">#REF!</definedName>
    <definedName name="AZAValu">#REF!</definedName>
    <definedName name="b" localSheetId="17" hidden="1">{#N/A,#N/A,FALSE,"changes";#N/A,#N/A,FALSE,"Assumptions";"view1",#N/A,FALSE,"BE Analysis";"view2",#N/A,FALSE,"BE Analysis";#N/A,#N/A,FALSE,"DCF Calculation - Scenario 1";"Dollar",#N/A,FALSE,"Consolidated - Scenario 1";"CS",#N/A,FALSE,"Consolidated - Scenario 1"}</definedName>
    <definedName name="b" localSheetId="18" hidden="1">{#N/A,#N/A,FALSE,"changes";#N/A,#N/A,FALSE,"Assumptions";"view1",#N/A,FALSE,"BE Analysis";"view2",#N/A,FALSE,"BE Analysis";#N/A,#N/A,FALSE,"DCF Calculation - Scenario 1";"Dollar",#N/A,FALSE,"Consolidated - Scenario 1";"CS",#N/A,FALSE,"Consolidated - Scenario 1"}</definedName>
    <definedName name="b" localSheetId="19" hidden="1">{#N/A,#N/A,FALSE,"changes";#N/A,#N/A,FALSE,"Assumptions";"view1",#N/A,FALSE,"BE Analysis";"view2",#N/A,FALSE,"BE Analysis";#N/A,#N/A,FALSE,"DCF Calculation - Scenario 1";"Dollar",#N/A,FALSE,"Consolidated - Scenario 1";"CS",#N/A,FALSE,"Consolidated - Scenario 1"}</definedName>
    <definedName name="b" localSheetId="20" hidden="1">{#N/A,#N/A,FALSE,"changes";#N/A,#N/A,FALSE,"Assumptions";"view1",#N/A,FALSE,"BE Analysis";"view2",#N/A,FALSE,"BE Analysis";#N/A,#N/A,FALSE,"DCF Calculation - Scenario 1";"Dollar",#N/A,FALSE,"Consolidated - Scenario 1";"CS",#N/A,FALSE,"Consolidated - Scenario 1"}</definedName>
    <definedName name="b" localSheetId="21" hidden="1">{#N/A,#N/A,FALSE,"changes";#N/A,#N/A,FALSE,"Assumptions";"view1",#N/A,FALSE,"BE Analysis";"view2",#N/A,FALSE,"BE Analysis";#N/A,#N/A,FALSE,"DCF Calculation - Scenario 1";"Dollar",#N/A,FALSE,"Consolidated - Scenario 1";"CS",#N/A,FALSE,"Consolidated - Scenario 1"}</definedName>
    <definedName name="b" localSheetId="22" hidden="1">{#N/A,#N/A,FALSE,"changes";#N/A,#N/A,FALSE,"Assumptions";"view1",#N/A,FALSE,"BE Analysis";"view2",#N/A,FALSE,"BE Analysis";#N/A,#N/A,FALSE,"DCF Calculation - Scenario 1";"Dollar",#N/A,FALSE,"Consolidated - Scenario 1";"CS",#N/A,FALSE,"Consolidated - Scenario 1"}</definedName>
    <definedName name="b" localSheetId="1" hidden="1">{#N/A,#N/A,FALSE,"changes";#N/A,#N/A,FALSE,"Assumptions";"view1",#N/A,FALSE,"BE Analysis";"view2",#N/A,FALSE,"BE Analysis";#N/A,#N/A,FALSE,"DCF Calculation - Scenario 1";"Dollar",#N/A,FALSE,"Consolidated - Scenario 1";"CS",#N/A,FALSE,"Consolidated - Scenario 1"}</definedName>
    <definedName name="b" localSheetId="26" hidden="1">{#N/A,#N/A,FALSE,"changes";#N/A,#N/A,FALSE,"Assumptions";"view1",#N/A,FALSE,"BE Analysis";"view2",#N/A,FALSE,"BE Analysis";#N/A,#N/A,FALSE,"DCF Calculation - Scenario 1";"Dollar",#N/A,FALSE,"Consolidated - Scenario 1";"CS",#N/A,FALSE,"Consolidated - Scenario 1"}</definedName>
    <definedName name="b" localSheetId="23"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17" hidden="1">{#N/A,#N/A,FALSE,"changes";#N/A,#N/A,FALSE,"Assumptions";"view1",#N/A,FALSE,"BE Analysis";"view2",#N/A,FALSE,"BE Analysis";#N/A,#N/A,FALSE,"DCF Calculation - Scenario 1";"Dollar",#N/A,FALSE,"Consolidated - Scenario 1";"CS",#N/A,FALSE,"Consolidated - Scenario 1"}</definedName>
    <definedName name="b_1" localSheetId="18" hidden="1">{#N/A,#N/A,FALSE,"changes";#N/A,#N/A,FALSE,"Assumptions";"view1",#N/A,FALSE,"BE Analysis";"view2",#N/A,FALSE,"BE Analysis";#N/A,#N/A,FALSE,"DCF Calculation - Scenario 1";"Dollar",#N/A,FALSE,"Consolidated - Scenario 1";"CS",#N/A,FALSE,"Consolidated - Scenario 1"}</definedName>
    <definedName name="b_1" localSheetId="19" hidden="1">{#N/A,#N/A,FALSE,"changes";#N/A,#N/A,FALSE,"Assumptions";"view1",#N/A,FALSE,"BE Analysis";"view2",#N/A,FALSE,"BE Analysis";#N/A,#N/A,FALSE,"DCF Calculation - Scenario 1";"Dollar",#N/A,FALSE,"Consolidated - Scenario 1";"CS",#N/A,FALSE,"Consolidated - Scenario 1"}</definedName>
    <definedName name="b_1" localSheetId="20" hidden="1">{#N/A,#N/A,FALSE,"changes";#N/A,#N/A,FALSE,"Assumptions";"view1",#N/A,FALSE,"BE Analysis";"view2",#N/A,FALSE,"BE Analysis";#N/A,#N/A,FALSE,"DCF Calculation - Scenario 1";"Dollar",#N/A,FALSE,"Consolidated - Scenario 1";"CS",#N/A,FALSE,"Consolidated - Scenario 1"}</definedName>
    <definedName name="b_1" localSheetId="21" hidden="1">{#N/A,#N/A,FALSE,"changes";#N/A,#N/A,FALSE,"Assumptions";"view1",#N/A,FALSE,"BE Analysis";"view2",#N/A,FALSE,"BE Analysis";#N/A,#N/A,FALSE,"DCF Calculation - Scenario 1";"Dollar",#N/A,FALSE,"Consolidated - Scenario 1";"CS",#N/A,FALSE,"Consolidated - Scenario 1"}</definedName>
    <definedName name="b_1" localSheetId="22" hidden="1">{#N/A,#N/A,FALSE,"changes";#N/A,#N/A,FALSE,"Assumptions";"view1",#N/A,FALSE,"BE Analysis";"view2",#N/A,FALSE,"BE Analysis";#N/A,#N/A,FALSE,"DCF Calculation - Scenario 1";"Dollar",#N/A,FALSE,"Consolidated - Scenario 1";"CS",#N/A,FALSE,"Consolidated - Scenario 1"}</definedName>
    <definedName name="b_1" localSheetId="1" hidden="1">{#N/A,#N/A,FALSE,"changes";#N/A,#N/A,FALSE,"Assumptions";"view1",#N/A,FALSE,"BE Analysis";"view2",#N/A,FALSE,"BE Analysis";#N/A,#N/A,FALSE,"DCF Calculation - Scenario 1";"Dollar",#N/A,FALSE,"Consolidated - Scenario 1";"CS",#N/A,FALSE,"Consolidated - Scenario 1"}</definedName>
    <definedName name="b_1" localSheetId="26" hidden="1">{#N/A,#N/A,FALSE,"changes";#N/A,#N/A,FALSE,"Assumptions";"view1",#N/A,FALSE,"BE Analysis";"view2",#N/A,FALSE,"BE Analysis";#N/A,#N/A,FALSE,"DCF Calculation - Scenario 1";"Dollar",#N/A,FALSE,"Consolidated - Scenario 1";"CS",#N/A,FALSE,"Consolidated - Scenario 1"}</definedName>
    <definedName name="b_1" localSheetId="23"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_1_1">38483.4052314815</definedName>
    <definedName name="BACKLOG">#REF!</definedName>
    <definedName name="Bacou2">#REF!</definedName>
    <definedName name="Bacou4">#REF!</definedName>
    <definedName name="Bal_Sht_Asset">#REF!</definedName>
    <definedName name="Bal_Sht_Liab">#REF!</definedName>
    <definedName name="balance">#N/A</definedName>
    <definedName name="Balance_of_Plant">#REF!</definedName>
    <definedName name="balance_sheet">#REF!</definedName>
    <definedName name="balsh1stqtr97">#N/A</definedName>
    <definedName name="balshet2ndqtr">#N/A</definedName>
    <definedName name="BALSHT">#REF!</definedName>
    <definedName name="bank1999">#REF!</definedName>
    <definedName name="bankAgentFee">#REF!</definedName>
    <definedName name="BANKRECS">#REF!</definedName>
    <definedName name="BAS">#REF!</definedName>
    <definedName name="Base_Mat_Dollars">#REF!</definedName>
    <definedName name="Base_Productive_Hours">#REF!</definedName>
    <definedName name="Base_Sub_Dollars">#REF!</definedName>
    <definedName name="baseline">#REF!</definedName>
    <definedName name="baseloadMW">#REF!</definedName>
    <definedName name="BaseYear">#REF!</definedName>
    <definedName name="BaseYr">#REF!</definedName>
    <definedName name="basis">#REF!</definedName>
    <definedName name="BB">#REF!</definedName>
    <definedName name="bbb" localSheetId="26" hidden="1">{#N/A,#N/A,FALSE,"O&amp;M by processes";#N/A,#N/A,FALSE,"Elec Act vs Bud";#N/A,#N/A,FALSE,"G&amp;A";#N/A,#N/A,FALSE,"BGS";#N/A,#N/A,FALSE,"Res Cost"}</definedName>
    <definedName name="bbb" localSheetId="23"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26" hidden="1">{#N/A,#N/A,FALSE,"O&amp;M by processes";#N/A,#N/A,FALSE,"Elec Act vs Bud";#N/A,#N/A,FALSE,"G&amp;A";#N/A,#N/A,FALSE,"BGS";#N/A,#N/A,FALSE,"Res Cost"}</definedName>
    <definedName name="bbbb" localSheetId="23"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26" hidden="1">{#N/A,#N/A,FALSE,"O&amp;M by processes";#N/A,#N/A,FALSE,"Elec Act vs Bud";#N/A,#N/A,FALSE,"G&amp;A";#N/A,#N/A,FALSE,"BGS";#N/A,#N/A,FALSE,"Res Cost"}</definedName>
    <definedName name="bbbbb" localSheetId="23"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26" hidden="1">{#N/A,#N/A,FALSE,"O&amp;M by processes";#N/A,#N/A,FALSE,"Elec Act vs Bud";#N/A,#N/A,FALSE,"G&amp;A";#N/A,#N/A,FALSE,"BGS";#N/A,#N/A,FALSE,"Res Cost"}</definedName>
    <definedName name="bbc" localSheetId="23"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g_Bal">#REF!</definedName>
    <definedName name="beg_nwc">#REF!</definedName>
    <definedName name="beginapr">#REF!</definedName>
    <definedName name="beginfeb">#REF!</definedName>
    <definedName name="beginjan">#REF!</definedName>
    <definedName name="beginmar">#REF!</definedName>
    <definedName name="beginmay">#REF!</definedName>
    <definedName name="Benefit_Total">#REF!</definedName>
    <definedName name="Bengal3_EPS_DataTable_Horizontal">#REF!</definedName>
    <definedName name="Bengal3_EPS_DataTable_Vertical">#REF!</definedName>
    <definedName name="benrate">#REF!</definedName>
    <definedName name="BEPT93">#REF!</definedName>
    <definedName name="BEPT94">#REF!</definedName>
    <definedName name="BEPT95">#REF!</definedName>
    <definedName name="Beta">#REF!</definedName>
    <definedName name="BEx1SBVCTJD9JNNWCDLKN66E1Q6I" hidden="1">#REF!</definedName>
    <definedName name="BEx1VZ4WFTXXZ1ES2K5VS9HV5OZF" localSheetId="26" hidden="1">In #REF! #REF!</definedName>
    <definedName name="BEx1VZ4WFTXXZ1ES2K5VS9HV5OZF" localSheetId="23" hidden="1">In #REF! #REF!</definedName>
    <definedName name="BEx1VZ4WFTXXZ1ES2K5VS9HV5OZF" hidden="1">In #REF! #REF!</definedName>
    <definedName name="BEx3OZKO9Y2WLPH6VCA1KE3DGW96" localSheetId="26" hidden="1">YTD #REF!</definedName>
    <definedName name="BEx3OZKO9Y2WLPH6VCA1KE3DGW96" localSheetId="23" hidden="1">YTD #REF!</definedName>
    <definedName name="BEx3OZKO9Y2WLPH6VCA1KE3DGW96" hidden="1">YTD #REF!</definedName>
    <definedName name="BEx59IRQE9WO908W6XQCHI6N394W" localSheetId="26" hidden="1">In #REF! #REF!</definedName>
    <definedName name="BEx59IRQE9WO908W6XQCHI6N394W" localSheetId="23" hidden="1">In #REF! #REF!</definedName>
    <definedName name="BEx59IRQE9WO908W6XQCHI6N394W" hidden="1">In #REF! #REF!</definedName>
    <definedName name="BEx7AX0CC71BEXKGJV6QJKSXTXK8" localSheetId="26" hidden="1">In #REF! #REF!</definedName>
    <definedName name="BEx7AX0CC71BEXKGJV6QJKSXTXK8" localSheetId="23" hidden="1">In #REF! #REF!</definedName>
    <definedName name="BEx7AX0CC71BEXKGJV6QJKSXTXK8" hidden="1">In #REF! #REF!</definedName>
    <definedName name="BEx90N2DKUGS8U7HQKNPXO81IYN8" hidden="1">#REF!</definedName>
    <definedName name="BEx93CRO7US4R7W3OAPCDRAI63FC" hidden="1">#REF!</definedName>
    <definedName name="BExAZZF9A1XEUEQG8TC656DNUBHE" localSheetId="26" hidden="1">In #REF! #REF!</definedName>
    <definedName name="BExAZZF9A1XEUEQG8TC656DNUBHE" localSheetId="23" hidden="1">In #REF! #REF!</definedName>
    <definedName name="BExAZZF9A1XEUEQG8TC656DNUBHE" hidden="1">In #REF! #REF!</definedName>
    <definedName name="BExB0N93OLR30H9Z6OQXZAYBTEBX" localSheetId="26" hidden="1">In #REF! #REF!</definedName>
    <definedName name="BExB0N93OLR30H9Z6OQXZAYBTEBX" localSheetId="23" hidden="1">In #REF! #REF!</definedName>
    <definedName name="BExB0N93OLR30H9Z6OQXZAYBTEBX" hidden="1">In #REF! #REF!</definedName>
    <definedName name="BExEPGDOU6N6328FFYVYL1HXPCKO" localSheetId="26" hidden="1">YTD #REF!</definedName>
    <definedName name="BExEPGDOU6N6328FFYVYL1HXPCKO" localSheetId="23" hidden="1">YTD #REF!</definedName>
    <definedName name="BExEPGDOU6N6328FFYVYL1HXPCKO" hidden="1">YTD #REF!</definedName>
    <definedName name="BExGPGKFWQ04UEAW5BB4WJE9TRE1" localSheetId="26" hidden="1">YTD #REF!</definedName>
    <definedName name="BExGPGKFWQ04UEAW5BB4WJE9TRE1" localSheetId="23" hidden="1">YTD #REF!</definedName>
    <definedName name="BExGPGKFWQ04UEAW5BB4WJE9TRE1" hidden="1">YTD #REF!</definedName>
    <definedName name="BExGS4GZ2710YLA90XX5RW3Z8VHC" localSheetId="26" hidden="1">In #REF! #REF!</definedName>
    <definedName name="BExGS4GZ2710YLA90XX5RW3Z8VHC" localSheetId="23" hidden="1">In #REF! #REF!</definedName>
    <definedName name="BExGS4GZ2710YLA90XX5RW3Z8VHC" hidden="1">In #REF! #REF!</definedName>
    <definedName name="BExIJF0Q68HZ3A4YH3Y05M2LMBJ1" localSheetId="26" hidden="1">YTD #REF!</definedName>
    <definedName name="BExIJF0Q68HZ3A4YH3Y05M2LMBJ1" localSheetId="23" hidden="1">YTD #REF!</definedName>
    <definedName name="BExIJF0Q68HZ3A4YH3Y05M2LMBJ1" hidden="1">YTD #REF!</definedName>
    <definedName name="BExKJSE99UYMVAV1HZD4YFOW9XBW" localSheetId="26" hidden="1">YTD #REF!</definedName>
    <definedName name="BExKJSE99UYMVAV1HZD4YFOW9XBW" localSheetId="23" hidden="1">YTD #REF!</definedName>
    <definedName name="BExKJSE99UYMVAV1HZD4YFOW9XBW" hidden="1">YTD #REF!</definedName>
    <definedName name="BExOHNAOSVYZOJF8IRUGDYGZ64T7" localSheetId="26" hidden="1">YTD #REF!</definedName>
    <definedName name="BExOHNAOSVYZOJF8IRUGDYGZ64T7" localSheetId="23" hidden="1">YTD #REF!</definedName>
    <definedName name="BExOHNAOSVYZOJF8IRUGDYGZ64T7" hidden="1">YTD #REF!</definedName>
    <definedName name="BExOMDTN5BZ1DTPJEGQH4HSNU90A" localSheetId="26" hidden="1">In #REF! #REF!</definedName>
    <definedName name="BExOMDTN5BZ1DTPJEGQH4HSNU90A" localSheetId="23" hidden="1">In #REF! #REF!</definedName>
    <definedName name="BExOMDTN5BZ1DTPJEGQH4HSNU90A" hidden="1">In #REF! #REF!</definedName>
    <definedName name="BExS4A1VBQWKBHRIRD1MXA5HR0M4" localSheetId="26" hidden="1">In #REF! #REF!</definedName>
    <definedName name="BExS4A1VBQWKBHRIRD1MXA5HR0M4" localSheetId="23" hidden="1">In #REF! #REF!</definedName>
    <definedName name="BExS4A1VBQWKBHRIRD1MXA5HR0M4" hidden="1">In #REF! #REF!</definedName>
    <definedName name="BExTX41OZ2ADZUVQF7RO81LA8PAL" localSheetId="26" hidden="1">In #REF! #REF!</definedName>
    <definedName name="BExTX41OZ2ADZUVQF7RO81LA8PAL" localSheetId="23" hidden="1">In #REF! #REF!</definedName>
    <definedName name="BExTX41OZ2ADZUVQF7RO81LA8PAL" hidden="1">In #REF! #REF!</definedName>
    <definedName name="BExU9NUKD8HUDZMHPPGB9NT77HPA" localSheetId="26" hidden="1">YTD #REF!</definedName>
    <definedName name="BExU9NUKD8HUDZMHPPGB9NT77HPA" localSheetId="23" hidden="1">YTD #REF!</definedName>
    <definedName name="BExU9NUKD8HUDZMHPPGB9NT77HPA" hidden="1">YTD #REF!</definedName>
    <definedName name="BExUATI558PTYMWQB9DEK5JBJ3R3" localSheetId="26" hidden="1">YTD #REF!</definedName>
    <definedName name="BExUATI558PTYMWQB9DEK5JBJ3R3" localSheetId="23" hidden="1">YTD #REF!</definedName>
    <definedName name="BExUATI558PTYMWQB9DEK5JBJ3R3" hidden="1">YTD #REF!</definedName>
    <definedName name="BExVRO8C0SITVNUIIQ3V8H5ZAUOB" localSheetId="26" hidden="1">YTD #REF!</definedName>
    <definedName name="BExVRO8C0SITVNUIIQ3V8H5ZAUOB" localSheetId="23" hidden="1">YTD #REF!</definedName>
    <definedName name="BExVRO8C0SITVNUIIQ3V8H5ZAUOB" hidden="1">YTD #REF!</definedName>
    <definedName name="BExW5C6U4VD11XF96XEN6SR74AEB" hidden="1">#REF!</definedName>
    <definedName name="BExXOZWZMB39RV0B8GJ3GU6RFVGR" hidden="1">#REF!</definedName>
    <definedName name="BExXSS4NG52JTFFL3Z73ZMFG5WMT" localSheetId="26" hidden="1">In #REF! #REF!</definedName>
    <definedName name="BExXSS4NG52JTFFL3Z73ZMFG5WMT" localSheetId="23" hidden="1">In #REF! #REF!</definedName>
    <definedName name="BExXSS4NG52JTFFL3Z73ZMFG5WMT" hidden="1">In #REF! #REF!</definedName>
    <definedName name="BExZOQNRDAJ0TLH719GX8FGKTTWD" localSheetId="26" hidden="1">YTD #REF!</definedName>
    <definedName name="BExZOQNRDAJ0TLH719GX8FGKTTWD" localSheetId="23" hidden="1">YTD #REF!</definedName>
    <definedName name="BExZOQNRDAJ0TLH719GX8FGKTTWD" hidden="1">YTD #REF!</definedName>
    <definedName name="BExZV5FGTYE08Q8JZL4TSZV4RAZN" localSheetId="26" hidden="1">YTD #REF!</definedName>
    <definedName name="BExZV5FGTYE08Q8JZL4TSZV4RAZN" localSheetId="23" hidden="1">YTD #REF!</definedName>
    <definedName name="BExZV5FGTYE08Q8JZL4TSZV4RAZN" hidden="1">YTD #REF!</definedName>
    <definedName name="BFAC">#REF!</definedName>
    <definedName name="BG_Del" hidden="1">15</definedName>
    <definedName name="BG_Ins" hidden="1">4</definedName>
    <definedName name="BG_Mod" hidden="1">6</definedName>
    <definedName name="Bid_ItemNumb">#REF!</definedName>
    <definedName name="Bid_Less_Markup">#REF!</definedName>
    <definedName name="BID_LOOKUP">#REF!</definedName>
    <definedName name="Bid_OverrideCCCategory">#REF!</definedName>
    <definedName name="BID_Quantity">#REF!</definedName>
    <definedName name="Bid_Result">OFFSET(#REF!,0,0,COUNTA(#REF!)+0,1)</definedName>
    <definedName name="Bid_UnitType">#REF!</definedName>
    <definedName name="BIGEPOS">#REF!</definedName>
    <definedName name="bill">#REF!</definedName>
    <definedName name="bills">#N/A</definedName>
    <definedName name="BizLine">#REF!</definedName>
    <definedName name="BJDUAL">#REF!</definedName>
    <definedName name="BJOPT">#REF!</definedName>
    <definedName name="Blackthunder">#REF!</definedName>
    <definedName name="blank">#REF!</definedName>
    <definedName name="BldgsAlloc">#REF!</definedName>
    <definedName name="BldgsDepr">#REF!</definedName>
    <definedName name="BlendedStockPrice">#REF!</definedName>
    <definedName name="BLHR">#REF!</definedName>
    <definedName name="BLKW">#REF!</definedName>
    <definedName name="BLKWOP">#REF!</definedName>
    <definedName name="BLKWPK">#REF!</definedName>
    <definedName name="Block_Data">#REF!</definedName>
    <definedName name="BLPH1" localSheetId="17" hidden="1">#REF!</definedName>
    <definedName name="BLPH1" localSheetId="18" hidden="1">#REF!</definedName>
    <definedName name="BLPH1" localSheetId="19" hidden="1">#REF!</definedName>
    <definedName name="BLPH1" localSheetId="20" hidden="1">#REF!</definedName>
    <definedName name="BLPH1" localSheetId="21" hidden="1">#REF!</definedName>
    <definedName name="BLPH1" localSheetId="22" hidden="1">#REF!</definedName>
    <definedName name="BLPH1" localSheetId="1" hidden="1">#REF!</definedName>
    <definedName name="BLPH1"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1" hidden="1">#REF!</definedName>
    <definedName name="BLPH10" localSheetId="22" hidden="1">#REF!</definedName>
    <definedName name="BLPH10" localSheetId="1" hidden="1">#REF!</definedName>
    <definedName name="BLPH10" hidden="1">#REF!</definedName>
    <definedName name="BLPH11" localSheetId="17" hidden="1">#REF!</definedName>
    <definedName name="BLPH11" localSheetId="18" hidden="1">#REF!</definedName>
    <definedName name="BLPH11" localSheetId="19" hidden="1">#REF!</definedName>
    <definedName name="BLPH11" localSheetId="20" hidden="1">#REF!</definedName>
    <definedName name="BLPH11" localSheetId="21" hidden="1">#REF!</definedName>
    <definedName name="BLPH11" localSheetId="22" hidden="1">#REF!</definedName>
    <definedName name="BLPH11" localSheetId="1" hidden="1">#REF!</definedName>
    <definedName name="BLPH11" hidden="1">#REF!</definedName>
    <definedName name="BLPH12" localSheetId="17" hidden="1">#REF!</definedName>
    <definedName name="BLPH12" localSheetId="18" hidden="1">#REF!</definedName>
    <definedName name="BLPH12" localSheetId="19" hidden="1">#REF!</definedName>
    <definedName name="BLPH12" localSheetId="20" hidden="1">#REF!</definedName>
    <definedName name="BLPH12" localSheetId="21" hidden="1">#REF!</definedName>
    <definedName name="BLPH12" localSheetId="22" hidden="1">#REF!</definedName>
    <definedName name="BLPH12" localSheetId="1" hidden="1">#REF!</definedName>
    <definedName name="BLPH12" hidden="1">#REF!</definedName>
    <definedName name="BLPH13" localSheetId="17" hidden="1">#REF!</definedName>
    <definedName name="BLPH13" localSheetId="18" hidden="1">#REF!</definedName>
    <definedName name="BLPH13" localSheetId="19" hidden="1">#REF!</definedName>
    <definedName name="BLPH13" localSheetId="20" hidden="1">#REF!</definedName>
    <definedName name="BLPH13" localSheetId="21" hidden="1">#REF!</definedName>
    <definedName name="BLPH13" localSheetId="22" hidden="1">#REF!</definedName>
    <definedName name="BLPH13" localSheetId="1" hidden="1">#REF!</definedName>
    <definedName name="BLPH13" hidden="1">#REF!</definedName>
    <definedName name="BLPH14" localSheetId="17" hidden="1">#REF!</definedName>
    <definedName name="BLPH14" localSheetId="18" hidden="1">#REF!</definedName>
    <definedName name="BLPH14" localSheetId="19" hidden="1">#REF!</definedName>
    <definedName name="BLPH14" localSheetId="20" hidden="1">#REF!</definedName>
    <definedName name="BLPH14" localSheetId="21" hidden="1">#REF!</definedName>
    <definedName name="BLPH14" localSheetId="22" hidden="1">#REF!</definedName>
    <definedName name="BLPH14" localSheetId="1" hidden="1">#REF!</definedName>
    <definedName name="BLPH14" hidden="1">#REF!</definedName>
    <definedName name="BLPH15" localSheetId="17" hidden="1">#REF!</definedName>
    <definedName name="BLPH15" localSheetId="18" hidden="1">#REF!</definedName>
    <definedName name="BLPH15" localSheetId="19" hidden="1">#REF!</definedName>
    <definedName name="BLPH15" localSheetId="20" hidden="1">#REF!</definedName>
    <definedName name="BLPH15" localSheetId="21" hidden="1">#REF!</definedName>
    <definedName name="BLPH15" localSheetId="22" hidden="1">#REF!</definedName>
    <definedName name="BLPH15" localSheetId="1" hidden="1">#REF!</definedName>
    <definedName name="BLPH15" hidden="1">#REF!</definedName>
    <definedName name="BLPH16" localSheetId="17" hidden="1">#REF!</definedName>
    <definedName name="BLPH16" localSheetId="18" hidden="1">#REF!</definedName>
    <definedName name="BLPH16" localSheetId="19" hidden="1">#REF!</definedName>
    <definedName name="BLPH16" localSheetId="20" hidden="1">#REF!</definedName>
    <definedName name="BLPH16" localSheetId="21" hidden="1">#REF!</definedName>
    <definedName name="BLPH16" localSheetId="22" hidden="1">#REF!</definedName>
    <definedName name="BLPH16" localSheetId="1" hidden="1">#REF!</definedName>
    <definedName name="BLPH16" hidden="1">#REF!</definedName>
    <definedName name="BLPH17" localSheetId="17" hidden="1">#REF!</definedName>
    <definedName name="BLPH17" localSheetId="18" hidden="1">#REF!</definedName>
    <definedName name="BLPH17" localSheetId="19" hidden="1">#REF!</definedName>
    <definedName name="BLPH17" localSheetId="20" hidden="1">#REF!</definedName>
    <definedName name="BLPH17" localSheetId="21" hidden="1">#REF!</definedName>
    <definedName name="BLPH17" localSheetId="22" hidden="1">#REF!</definedName>
    <definedName name="BLPH17" localSheetId="1" hidden="1">#REF!</definedName>
    <definedName name="BLPH17" hidden="1">#REF!</definedName>
    <definedName name="BLPH18" localSheetId="17" hidden="1">#REF!</definedName>
    <definedName name="BLPH18" localSheetId="18" hidden="1">#REF!</definedName>
    <definedName name="BLPH18" localSheetId="19" hidden="1">#REF!</definedName>
    <definedName name="BLPH18" localSheetId="20" hidden="1">#REF!</definedName>
    <definedName name="BLPH18" localSheetId="21" hidden="1">#REF!</definedName>
    <definedName name="BLPH18" localSheetId="22" hidden="1">#REF!</definedName>
    <definedName name="BLPH18" localSheetId="1" hidden="1">#REF!</definedName>
    <definedName name="BLPH18" hidden="1">#REF!</definedName>
    <definedName name="BLPH19" localSheetId="17" hidden="1">#REF!</definedName>
    <definedName name="BLPH19" localSheetId="18" hidden="1">#REF!</definedName>
    <definedName name="BLPH19" localSheetId="19" hidden="1">#REF!</definedName>
    <definedName name="BLPH19" localSheetId="20" hidden="1">#REF!</definedName>
    <definedName name="BLPH19" localSheetId="21" hidden="1">#REF!</definedName>
    <definedName name="BLPH19" localSheetId="22" hidden="1">#REF!</definedName>
    <definedName name="BLPH19" localSheetId="1" hidden="1">#REF!</definedName>
    <definedName name="BLPH19" hidden="1">#REF!</definedName>
    <definedName name="BLPH2" localSheetId="17" hidden="1">#REF!</definedName>
    <definedName name="BLPH2" localSheetId="18" hidden="1">#REF!</definedName>
    <definedName name="BLPH2" localSheetId="19" hidden="1">#REF!</definedName>
    <definedName name="BLPH2" localSheetId="20" hidden="1">#REF!</definedName>
    <definedName name="BLPH2" localSheetId="21" hidden="1">#REF!</definedName>
    <definedName name="BLPH2" localSheetId="22" hidden="1">#REF!</definedName>
    <definedName name="BLPH2" localSheetId="1" hidden="1">#REF!</definedName>
    <definedName name="BLPH2" hidden="1">#REF!</definedName>
    <definedName name="BLPH20" localSheetId="17" hidden="1">#REF!</definedName>
    <definedName name="BLPH20" localSheetId="18" hidden="1">#REF!</definedName>
    <definedName name="BLPH20" localSheetId="19" hidden="1">#REF!</definedName>
    <definedName name="BLPH20" localSheetId="20" hidden="1">#REF!</definedName>
    <definedName name="BLPH20" localSheetId="21" hidden="1">#REF!</definedName>
    <definedName name="BLPH20" localSheetId="22" hidden="1">#REF!</definedName>
    <definedName name="BLPH20" localSheetId="1" hidden="1">#REF!</definedName>
    <definedName name="BLPH20" hidden="1">#REF!</definedName>
    <definedName name="BLPH21" localSheetId="17" hidden="1">#REF!</definedName>
    <definedName name="BLPH21" localSheetId="18" hidden="1">#REF!</definedName>
    <definedName name="BLPH21" localSheetId="19" hidden="1">#REF!</definedName>
    <definedName name="BLPH21" localSheetId="20" hidden="1">#REF!</definedName>
    <definedName name="BLPH21" localSheetId="21" hidden="1">#REF!</definedName>
    <definedName name="BLPH21" localSheetId="22" hidden="1">#REF!</definedName>
    <definedName name="BLPH21" localSheetId="1" hidden="1">#REF!</definedName>
    <definedName name="BLPH21" hidden="1">#REF!</definedName>
    <definedName name="BLPH22" localSheetId="17" hidden="1">#REF!</definedName>
    <definedName name="BLPH22" localSheetId="18" hidden="1">#REF!</definedName>
    <definedName name="BLPH22" localSheetId="19" hidden="1">#REF!</definedName>
    <definedName name="BLPH22" localSheetId="20" hidden="1">#REF!</definedName>
    <definedName name="BLPH22" localSheetId="21" hidden="1">#REF!</definedName>
    <definedName name="BLPH22" localSheetId="22" hidden="1">#REF!</definedName>
    <definedName name="BLPH22" localSheetId="1" hidden="1">#REF!</definedName>
    <definedName name="BLPH22" hidden="1">#REF!</definedName>
    <definedName name="BLPH23" localSheetId="17" hidden="1">#REF!</definedName>
    <definedName name="BLPH23" localSheetId="18" hidden="1">#REF!</definedName>
    <definedName name="BLPH23" localSheetId="19" hidden="1">#REF!</definedName>
    <definedName name="BLPH23" localSheetId="20" hidden="1">#REF!</definedName>
    <definedName name="BLPH23" localSheetId="21" hidden="1">#REF!</definedName>
    <definedName name="BLPH23" localSheetId="22" hidden="1">#REF!</definedName>
    <definedName name="BLPH23" localSheetId="1" hidden="1">#REF!</definedName>
    <definedName name="BLPH23" hidden="1">#REF!</definedName>
    <definedName name="BLPH24" localSheetId="17" hidden="1">#REF!</definedName>
    <definedName name="BLPH24" localSheetId="18" hidden="1">#REF!</definedName>
    <definedName name="BLPH24" localSheetId="19" hidden="1">#REF!</definedName>
    <definedName name="BLPH24" localSheetId="20" hidden="1">#REF!</definedName>
    <definedName name="BLPH24" localSheetId="21" hidden="1">#REF!</definedName>
    <definedName name="BLPH24" localSheetId="22" hidden="1">#REF!</definedName>
    <definedName name="BLPH24" localSheetId="1" hidden="1">#REF!</definedName>
    <definedName name="BLPH24" hidden="1">#REF!</definedName>
    <definedName name="BLPH25" localSheetId="17" hidden="1">#REF!</definedName>
    <definedName name="BLPH25" localSheetId="18" hidden="1">#REF!</definedName>
    <definedName name="BLPH25" localSheetId="19" hidden="1">#REF!</definedName>
    <definedName name="BLPH25" localSheetId="20" hidden="1">#REF!</definedName>
    <definedName name="BLPH25" localSheetId="21" hidden="1">#REF!</definedName>
    <definedName name="BLPH25" localSheetId="22" hidden="1">#REF!</definedName>
    <definedName name="BLPH25" localSheetId="1" hidden="1">#REF!</definedName>
    <definedName name="BLPH25" hidden="1">#REF!</definedName>
    <definedName name="BLPH26" localSheetId="17" hidden="1">#REF!</definedName>
    <definedName name="BLPH26" localSheetId="18" hidden="1">#REF!</definedName>
    <definedName name="BLPH26" localSheetId="19" hidden="1">#REF!</definedName>
    <definedName name="BLPH26" localSheetId="20" hidden="1">#REF!</definedName>
    <definedName name="BLPH26" localSheetId="21" hidden="1">#REF!</definedName>
    <definedName name="BLPH26" localSheetId="22" hidden="1">#REF!</definedName>
    <definedName name="BLPH26" localSheetId="1" hidden="1">#REF!</definedName>
    <definedName name="BLPH26" hidden="1">#REF!</definedName>
    <definedName name="BLPH27" localSheetId="17" hidden="1">#REF!</definedName>
    <definedName name="BLPH27" localSheetId="18" hidden="1">#REF!</definedName>
    <definedName name="BLPH27" localSheetId="19" hidden="1">#REF!</definedName>
    <definedName name="BLPH27" localSheetId="20" hidden="1">#REF!</definedName>
    <definedName name="BLPH27" localSheetId="21" hidden="1">#REF!</definedName>
    <definedName name="BLPH27" localSheetId="22" hidden="1">#REF!</definedName>
    <definedName name="BLPH27" localSheetId="1" hidden="1">#REF!</definedName>
    <definedName name="BLPH27" hidden="1">#REF!</definedName>
    <definedName name="BLPH28" localSheetId="17" hidden="1">#REF!</definedName>
    <definedName name="BLPH28" localSheetId="18" hidden="1">#REF!</definedName>
    <definedName name="BLPH28" localSheetId="19" hidden="1">#REF!</definedName>
    <definedName name="BLPH28" localSheetId="20" hidden="1">#REF!</definedName>
    <definedName name="BLPH28" localSheetId="21" hidden="1">#REF!</definedName>
    <definedName name="BLPH28" localSheetId="22" hidden="1">#REF!</definedName>
    <definedName name="BLPH28" localSheetId="1" hidden="1">#REF!</definedName>
    <definedName name="BLPH28" hidden="1">#REF!</definedName>
    <definedName name="BLPH29" localSheetId="17" hidden="1">#REF!</definedName>
    <definedName name="BLPH29" localSheetId="18" hidden="1">#REF!</definedName>
    <definedName name="BLPH29" localSheetId="19" hidden="1">#REF!</definedName>
    <definedName name="BLPH29" localSheetId="20" hidden="1">#REF!</definedName>
    <definedName name="BLPH29" localSheetId="21" hidden="1">#REF!</definedName>
    <definedName name="BLPH29" localSheetId="22" hidden="1">#REF!</definedName>
    <definedName name="BLPH29" localSheetId="1" hidden="1">#REF!</definedName>
    <definedName name="BLPH29" hidden="1">#REF!</definedName>
    <definedName name="BLPH3" localSheetId="17" hidden="1">#REF!</definedName>
    <definedName name="BLPH3" localSheetId="18" hidden="1">#REF!</definedName>
    <definedName name="BLPH3" localSheetId="19" hidden="1">#REF!</definedName>
    <definedName name="BLPH3" localSheetId="20" hidden="1">#REF!</definedName>
    <definedName name="BLPH3" localSheetId="21" hidden="1">#REF!</definedName>
    <definedName name="BLPH3" localSheetId="22" hidden="1">#REF!</definedName>
    <definedName name="BLPH3" localSheetId="1" hidden="1">#REF!</definedName>
    <definedName name="BLPH3" hidden="1">#REF!</definedName>
    <definedName name="BLPH30" localSheetId="17" hidden="1">#REF!</definedName>
    <definedName name="BLPH30" localSheetId="18" hidden="1">#REF!</definedName>
    <definedName name="BLPH30" localSheetId="19" hidden="1">#REF!</definedName>
    <definedName name="BLPH30" localSheetId="20" hidden="1">#REF!</definedName>
    <definedName name="BLPH30" localSheetId="21" hidden="1">#REF!</definedName>
    <definedName name="BLPH30" localSheetId="22" hidden="1">#REF!</definedName>
    <definedName name="BLPH30" localSheetId="1" hidden="1">#REF!</definedName>
    <definedName name="BLPH30" hidden="1">#REF!</definedName>
    <definedName name="BLPH31" localSheetId="17" hidden="1">#REF!</definedName>
    <definedName name="BLPH31" localSheetId="18" hidden="1">#REF!</definedName>
    <definedName name="BLPH31" localSheetId="19" hidden="1">#REF!</definedName>
    <definedName name="BLPH31" localSheetId="20" hidden="1">#REF!</definedName>
    <definedName name="BLPH31" localSheetId="21" hidden="1">#REF!</definedName>
    <definedName name="BLPH31" localSheetId="22" hidden="1">#REF!</definedName>
    <definedName name="BLPH31" localSheetId="1" hidden="1">#REF!</definedName>
    <definedName name="BLPH31" hidden="1">#REF!</definedName>
    <definedName name="BLPH32" localSheetId="17" hidden="1">#REF!</definedName>
    <definedName name="BLPH32" localSheetId="18" hidden="1">#REF!</definedName>
    <definedName name="BLPH32" localSheetId="19" hidden="1">#REF!</definedName>
    <definedName name="BLPH32" localSheetId="20" hidden="1">#REF!</definedName>
    <definedName name="BLPH32" localSheetId="21" hidden="1">#REF!</definedName>
    <definedName name="BLPH32" localSheetId="22" hidden="1">#REF!</definedName>
    <definedName name="BLPH32" localSheetId="1" hidden="1">#REF!</definedName>
    <definedName name="BLPH32" hidden="1">#REF!</definedName>
    <definedName name="BLPH33" localSheetId="17" hidden="1">#REF!</definedName>
    <definedName name="BLPH33" localSheetId="18" hidden="1">#REF!</definedName>
    <definedName name="BLPH33" localSheetId="19" hidden="1">#REF!</definedName>
    <definedName name="BLPH33" localSheetId="20" hidden="1">#REF!</definedName>
    <definedName name="BLPH33" localSheetId="21" hidden="1">#REF!</definedName>
    <definedName name="BLPH33" localSheetId="22" hidden="1">#REF!</definedName>
    <definedName name="BLPH33" localSheetId="1" hidden="1">#REF!</definedName>
    <definedName name="BLPH33" hidden="1">#REF!</definedName>
    <definedName name="BLPH34" localSheetId="17" hidden="1">#REF!</definedName>
    <definedName name="BLPH34" localSheetId="18" hidden="1">#REF!</definedName>
    <definedName name="BLPH34" localSheetId="19" hidden="1">#REF!</definedName>
    <definedName name="BLPH34" localSheetId="20" hidden="1">#REF!</definedName>
    <definedName name="BLPH34" localSheetId="21" hidden="1">#REF!</definedName>
    <definedName name="BLPH34" localSheetId="22" hidden="1">#REF!</definedName>
    <definedName name="BLPH34" localSheetId="1" hidden="1">#REF!</definedName>
    <definedName name="BLPH34" hidden="1">#REF!</definedName>
    <definedName name="BLPH35" localSheetId="17" hidden="1">#REF!</definedName>
    <definedName name="BLPH35" localSheetId="18" hidden="1">#REF!</definedName>
    <definedName name="BLPH35" localSheetId="19" hidden="1">#REF!</definedName>
    <definedName name="BLPH35" localSheetId="20" hidden="1">#REF!</definedName>
    <definedName name="BLPH35" localSheetId="21" hidden="1">#REF!</definedName>
    <definedName name="BLPH35" localSheetId="22" hidden="1">#REF!</definedName>
    <definedName name="BLPH35" localSheetId="1" hidden="1">#REF!</definedName>
    <definedName name="BLPH35" hidden="1">#REF!</definedName>
    <definedName name="BLPH36" localSheetId="17" hidden="1">#REF!</definedName>
    <definedName name="BLPH36" localSheetId="18" hidden="1">#REF!</definedName>
    <definedName name="BLPH36" localSheetId="19" hidden="1">#REF!</definedName>
    <definedName name="BLPH36" localSheetId="20" hidden="1">#REF!</definedName>
    <definedName name="BLPH36" localSheetId="21" hidden="1">#REF!</definedName>
    <definedName name="BLPH36" localSheetId="22" hidden="1">#REF!</definedName>
    <definedName name="BLPH36" localSheetId="1" hidden="1">#REF!</definedName>
    <definedName name="BLPH36" hidden="1">#REF!</definedName>
    <definedName name="BLPH37" localSheetId="17" hidden="1">#REF!</definedName>
    <definedName name="BLPH37" localSheetId="18" hidden="1">#REF!</definedName>
    <definedName name="BLPH37" localSheetId="19" hidden="1">#REF!</definedName>
    <definedName name="BLPH37" localSheetId="20" hidden="1">#REF!</definedName>
    <definedName name="BLPH37" localSheetId="21" hidden="1">#REF!</definedName>
    <definedName name="BLPH37" localSheetId="22" hidden="1">#REF!</definedName>
    <definedName name="BLPH37" localSheetId="1" hidden="1">#REF!</definedName>
    <definedName name="BLPH37" hidden="1">#REF!</definedName>
    <definedName name="BLPH38" localSheetId="17" hidden="1">#REF!</definedName>
    <definedName name="BLPH38" localSheetId="18" hidden="1">#REF!</definedName>
    <definedName name="BLPH38" localSheetId="19" hidden="1">#REF!</definedName>
    <definedName name="BLPH38" localSheetId="20" hidden="1">#REF!</definedName>
    <definedName name="BLPH38" localSheetId="21" hidden="1">#REF!</definedName>
    <definedName name="BLPH38" localSheetId="22" hidden="1">#REF!</definedName>
    <definedName name="BLPH38" localSheetId="1" hidden="1">#REF!</definedName>
    <definedName name="BLPH38" hidden="1">#REF!</definedName>
    <definedName name="BLPH39" localSheetId="17" hidden="1">#REF!</definedName>
    <definedName name="BLPH39" localSheetId="18" hidden="1">#REF!</definedName>
    <definedName name="BLPH39" localSheetId="19" hidden="1">#REF!</definedName>
    <definedName name="BLPH39" localSheetId="20" hidden="1">#REF!</definedName>
    <definedName name="BLPH39" localSheetId="21" hidden="1">#REF!</definedName>
    <definedName name="BLPH39" localSheetId="22" hidden="1">#REF!</definedName>
    <definedName name="BLPH39" localSheetId="1" hidden="1">#REF!</definedName>
    <definedName name="BLPH39" hidden="1">#REF!</definedName>
    <definedName name="BLPH4" localSheetId="17" hidden="1">#REF!</definedName>
    <definedName name="BLPH4" localSheetId="18" hidden="1">#REF!</definedName>
    <definedName name="BLPH4" localSheetId="19" hidden="1">#REF!</definedName>
    <definedName name="BLPH4" localSheetId="20" hidden="1">#REF!</definedName>
    <definedName name="BLPH4" localSheetId="21" hidden="1">#REF!</definedName>
    <definedName name="BLPH4" localSheetId="22" hidden="1">#REF!</definedName>
    <definedName name="BLPH4" localSheetId="1" hidden="1">#REF!</definedName>
    <definedName name="BLPH4" hidden="1">#REF!</definedName>
    <definedName name="BLPH40" localSheetId="17" hidden="1">#REF!</definedName>
    <definedName name="BLPH40" localSheetId="18" hidden="1">#REF!</definedName>
    <definedName name="BLPH40" localSheetId="19" hidden="1">#REF!</definedName>
    <definedName name="BLPH40" localSheetId="20" hidden="1">#REF!</definedName>
    <definedName name="BLPH40" localSheetId="21" hidden="1">#REF!</definedName>
    <definedName name="BLPH40" localSheetId="22" hidden="1">#REF!</definedName>
    <definedName name="BLPH40" localSheetId="1" hidden="1">#REF!</definedName>
    <definedName name="BLPH40" hidden="1">#REF!</definedName>
    <definedName name="BLPH41" localSheetId="17" hidden="1">#REF!</definedName>
    <definedName name="BLPH41" localSheetId="18" hidden="1">#REF!</definedName>
    <definedName name="BLPH41" localSheetId="19" hidden="1">#REF!</definedName>
    <definedName name="BLPH41" localSheetId="20" hidden="1">#REF!</definedName>
    <definedName name="BLPH41" localSheetId="21" hidden="1">#REF!</definedName>
    <definedName name="BLPH41" localSheetId="22" hidden="1">#REF!</definedName>
    <definedName name="BLPH41" localSheetId="1" hidden="1">#REF!</definedName>
    <definedName name="BLPH41" hidden="1">#REF!</definedName>
    <definedName name="BLPH42" localSheetId="17" hidden="1">#REF!</definedName>
    <definedName name="BLPH42" localSheetId="18" hidden="1">#REF!</definedName>
    <definedName name="BLPH42" localSheetId="19" hidden="1">#REF!</definedName>
    <definedName name="BLPH42" localSheetId="20" hidden="1">#REF!</definedName>
    <definedName name="BLPH42" localSheetId="21" hidden="1">#REF!</definedName>
    <definedName name="BLPH42" localSheetId="22" hidden="1">#REF!</definedName>
    <definedName name="BLPH42" localSheetId="1" hidden="1">#REF!</definedName>
    <definedName name="BLPH42" hidden="1">#REF!</definedName>
    <definedName name="BLPH43" localSheetId="17" hidden="1">#REF!</definedName>
    <definedName name="BLPH43" localSheetId="18" hidden="1">#REF!</definedName>
    <definedName name="BLPH43" localSheetId="19" hidden="1">#REF!</definedName>
    <definedName name="BLPH43" localSheetId="20" hidden="1">#REF!</definedName>
    <definedName name="BLPH43" localSheetId="21" hidden="1">#REF!</definedName>
    <definedName name="BLPH43" localSheetId="22" hidden="1">#REF!</definedName>
    <definedName name="BLPH43" localSheetId="1" hidden="1">#REF!</definedName>
    <definedName name="BLPH43" hidden="1">#REF!</definedName>
    <definedName name="BLPH44" localSheetId="17" hidden="1">#REF!</definedName>
    <definedName name="BLPH44" localSheetId="18" hidden="1">#REF!</definedName>
    <definedName name="BLPH44" localSheetId="19" hidden="1">#REF!</definedName>
    <definedName name="BLPH44" localSheetId="20" hidden="1">#REF!</definedName>
    <definedName name="BLPH44" localSheetId="21" hidden="1">#REF!</definedName>
    <definedName name="BLPH44" localSheetId="22" hidden="1">#REF!</definedName>
    <definedName name="BLPH44" localSheetId="1" hidden="1">#REF!</definedName>
    <definedName name="BLPH44" hidden="1">#REF!</definedName>
    <definedName name="BLPH45" localSheetId="17" hidden="1">#REF!</definedName>
    <definedName name="BLPH45" localSheetId="18" hidden="1">#REF!</definedName>
    <definedName name="BLPH45" localSheetId="19" hidden="1">#REF!</definedName>
    <definedName name="BLPH45" localSheetId="20" hidden="1">#REF!</definedName>
    <definedName name="BLPH45" localSheetId="21" hidden="1">#REF!</definedName>
    <definedName name="BLPH45" localSheetId="22" hidden="1">#REF!</definedName>
    <definedName name="BLPH45" localSheetId="1" hidden="1">#REF!</definedName>
    <definedName name="BLPH45" hidden="1">#REF!</definedName>
    <definedName name="BLPH46" localSheetId="17" hidden="1">#REF!</definedName>
    <definedName name="BLPH46" localSheetId="18" hidden="1">#REF!</definedName>
    <definedName name="BLPH46" localSheetId="19" hidden="1">#REF!</definedName>
    <definedName name="BLPH46" localSheetId="20" hidden="1">#REF!</definedName>
    <definedName name="BLPH46" localSheetId="21" hidden="1">#REF!</definedName>
    <definedName name="BLPH46" localSheetId="22" hidden="1">#REF!</definedName>
    <definedName name="BLPH46" localSheetId="1" hidden="1">#REF!</definedName>
    <definedName name="BLPH46" hidden="1">#REF!</definedName>
    <definedName name="BLPH47" localSheetId="17" hidden="1">#REF!</definedName>
    <definedName name="BLPH47" localSheetId="18" hidden="1">#REF!</definedName>
    <definedName name="BLPH47" localSheetId="19" hidden="1">#REF!</definedName>
    <definedName name="BLPH47" localSheetId="20" hidden="1">#REF!</definedName>
    <definedName name="BLPH47" localSheetId="21" hidden="1">#REF!</definedName>
    <definedName name="BLPH47" localSheetId="22" hidden="1">#REF!</definedName>
    <definedName name="BLPH47" localSheetId="1" hidden="1">#REF!</definedName>
    <definedName name="BLPH47" hidden="1">#REF!</definedName>
    <definedName name="BLPH48" hidden="1">#REF!</definedName>
    <definedName name="BLPH49" hidden="1">#REF!</definedName>
    <definedName name="BLPH5" localSheetId="17" hidden="1">#REF!</definedName>
    <definedName name="BLPH5" localSheetId="18" hidden="1">#REF!</definedName>
    <definedName name="BLPH5" localSheetId="19" hidden="1">#REF!</definedName>
    <definedName name="BLPH5" localSheetId="20" hidden="1">#REF!</definedName>
    <definedName name="BLPH5" localSheetId="21" hidden="1">#REF!</definedName>
    <definedName name="BLPH5" localSheetId="22" hidden="1">#REF!</definedName>
    <definedName name="BLPH5" localSheetId="1"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6" localSheetId="17" hidden="1">#REF!</definedName>
    <definedName name="BLPH6" localSheetId="18" hidden="1">#REF!</definedName>
    <definedName name="BLPH6" localSheetId="19" hidden="1">#REF!</definedName>
    <definedName name="BLPH6" localSheetId="20" hidden="1">#REF!</definedName>
    <definedName name="BLPH6" localSheetId="21" hidden="1">#REF!</definedName>
    <definedName name="BLPH6" localSheetId="22" hidden="1">#REF!</definedName>
    <definedName name="BLPH6" localSheetId="1" hidden="1">#REF!</definedName>
    <definedName name="BLPH6" hidden="1">#REF!</definedName>
    <definedName name="BLPH7" localSheetId="17" hidden="1">#REF!</definedName>
    <definedName name="BLPH7" localSheetId="18" hidden="1">#REF!</definedName>
    <definedName name="BLPH7" localSheetId="19" hidden="1">#REF!</definedName>
    <definedName name="BLPH7" localSheetId="20" hidden="1">#REF!</definedName>
    <definedName name="BLPH7" localSheetId="21" hidden="1">#REF!</definedName>
    <definedName name="BLPH7" localSheetId="22" hidden="1">#REF!</definedName>
    <definedName name="BLPH7" localSheetId="1" hidden="1">#REF!</definedName>
    <definedName name="BLPH7" hidden="1">#REF!</definedName>
    <definedName name="BLPH8" localSheetId="17" hidden="1">#REF!</definedName>
    <definedName name="BLPH8" localSheetId="18" hidden="1">#REF!</definedName>
    <definedName name="BLPH8" localSheetId="19" hidden="1">#REF!</definedName>
    <definedName name="BLPH8" localSheetId="20" hidden="1">#REF!</definedName>
    <definedName name="BLPH8" localSheetId="21" hidden="1">#REF!</definedName>
    <definedName name="BLPH8" localSheetId="22" hidden="1">#REF!</definedName>
    <definedName name="BLPH8" localSheetId="1" hidden="1">#REF!</definedName>
    <definedName name="BLPH8" hidden="1">#REF!</definedName>
    <definedName name="BLPH82" hidden="1">#REF!</definedName>
    <definedName name="BLPH83" hidden="1">#REF!</definedName>
    <definedName name="BLPH9" localSheetId="17" hidden="1">#REF!</definedName>
    <definedName name="BLPH9" localSheetId="18" hidden="1">#REF!</definedName>
    <definedName name="BLPH9" localSheetId="19" hidden="1">#REF!</definedName>
    <definedName name="BLPH9" localSheetId="20" hidden="1">#REF!</definedName>
    <definedName name="BLPH9" localSheetId="21" hidden="1">#REF!</definedName>
    <definedName name="BLPH9" localSheetId="22" hidden="1">#REF!</definedName>
    <definedName name="BLPH9" localSheetId="1" hidden="1">#REF!</definedName>
    <definedName name="BLPH9" hidden="1">#REF!</definedName>
    <definedName name="BMSLBR">#REF!</definedName>
    <definedName name="bon">#REF!</definedName>
    <definedName name="BOND_COST">#REF!</definedName>
    <definedName name="Bond_Total">#REF!</definedName>
    <definedName name="BondCost">#REF!</definedName>
    <definedName name="Bonus___EPC_Contractor_Early_Completion">#REF!</definedName>
    <definedName name="Bonus___Turbine_Supplier_Heat_Rate___Output">#REF!</definedName>
    <definedName name="Bonus_Dollars">#REF!</definedName>
    <definedName name="Book">#REF!</definedName>
    <definedName name="Book_Table">#REF!</definedName>
    <definedName name="BOOKEQUITY">#REF!</definedName>
    <definedName name="bookLife">#REF!</definedName>
    <definedName name="BookType">1</definedName>
    <definedName name="BookValuePerShare">#REF!</definedName>
    <definedName name="BOOSTER">#REF!</definedName>
    <definedName name="BORDCOLSUMMARY">#REF!</definedName>
    <definedName name="BORDER">#REF!</definedName>
    <definedName name="BORDROW">#REF!</definedName>
    <definedName name="bosque">#REF!</definedName>
    <definedName name="bosqueCC_option_type">#REF!</definedName>
    <definedName name="bot">#REF!</definedName>
    <definedName name="BOTCOPY">#REF!</definedName>
    <definedName name="BOTSEG">#REF!</definedName>
    <definedName name="BOTSUM">#REF!</definedName>
    <definedName name="BOTSUM1">#REF!</definedName>
    <definedName name="BOTTOT">#REF!</definedName>
    <definedName name="box">#REF!</definedName>
    <definedName name="BPAGE">"1"</definedName>
    <definedName name="Brazos">#REF!</definedName>
    <definedName name="brdepr">#REF!</definedName>
    <definedName name="breval">#REF!</definedName>
    <definedName name="brfin">#REF!</definedName>
    <definedName name="briacst">#REF!</definedName>
    <definedName name="briact">#REF!</definedName>
    <definedName name="briash">#REF!</definedName>
    <definedName name="bricum">#REF!</definedName>
    <definedName name="brimo">#REF!</definedName>
    <definedName name="brimw">#REF!</definedName>
    <definedName name="brirev">#REF!</definedName>
    <definedName name="bris">#REF!</definedName>
    <definedName name="brisust">#REF!</definedName>
    <definedName name="briw">#REF!</definedName>
    <definedName name="briytd">#REF!</definedName>
    <definedName name="broinc">#REF!</definedName>
    <definedName name="bromfuel">#REF!</definedName>
    <definedName name="brshex">#REF!</definedName>
    <definedName name="bs">#REF!</definedName>
    <definedName name="bs_date">#REF!</definedName>
    <definedName name="BSCVALUATION">#REF!</definedName>
    <definedName name="BSCVALUATION2">#REF!</definedName>
    <definedName name="BSError">#REF!</definedName>
    <definedName name="BSList">#REF!</definedName>
    <definedName name="BSName">#REF!</definedName>
    <definedName name="BU">#REF!</definedName>
    <definedName name="BU_List">#REF!</definedName>
    <definedName name="BU_TABLE">#REF!</definedName>
    <definedName name="BU_TABLE1">#REF!</definedName>
    <definedName name="Budget">#REF!</definedName>
    <definedName name="Budget1997">#N/A</definedName>
    <definedName name="BudgetHCAssignment">#REF!</definedName>
    <definedName name="BudgetHours">#REF!</definedName>
    <definedName name="BudgetUnits">#REF!</definedName>
    <definedName name="BUILD">#REF!</definedName>
    <definedName name="Builder_s_Insurance">#REF!</definedName>
    <definedName name="BUILDING">#REF!</definedName>
    <definedName name="Building_and_Grounds">#REF!</definedName>
    <definedName name="bun">#REF!</definedName>
    <definedName name="BURD901110">#REF!</definedName>
    <definedName name="BURD901120">#REF!</definedName>
    <definedName name="BURD901130">#REF!</definedName>
    <definedName name="BURD901200">#REF!</definedName>
    <definedName name="Burden">#REF!</definedName>
    <definedName name="BURDRATE1">#REF!</definedName>
    <definedName name="BURDRATE2">#REF!</definedName>
    <definedName name="BURNINST">#REF!</definedName>
    <definedName name="BURNTOT">#REF!</definedName>
    <definedName name="busa1">#REF!</definedName>
    <definedName name="busa11">#REF!</definedName>
    <definedName name="busa12">#REF!</definedName>
    <definedName name="busa13">#REF!</definedName>
    <definedName name="busa14">#REF!</definedName>
    <definedName name="busa8">#REF!</definedName>
    <definedName name="BusiLineexp">#N/A</definedName>
    <definedName name="BUSINESS">#REF!</definedName>
    <definedName name="BUSINT">#REF!</definedName>
    <definedName name="BusUnit">#REF!</definedName>
    <definedName name="BUV">#REF!</definedName>
    <definedName name="Buy_Date">#REF!</definedName>
    <definedName name="ByChangingCell">#REF!</definedName>
    <definedName name="C_">#REF!</definedName>
    <definedName name="c_Closing.Date.Acq">#REF!</definedName>
    <definedName name="c_Closing.Date.Tar">#REF!</definedName>
    <definedName name="c_Closing.Month.Acq">#REF!</definedName>
    <definedName name="c_Closing.Month.Tar">#REF!</definedName>
    <definedName name="c_Month.Acq">#REF!</definedName>
    <definedName name="c_Month.Tar">#REF!</definedName>
    <definedName name="c_OffsetFactor">#REF!</definedName>
    <definedName name="c_ShiftFactorX">#REF!</definedName>
    <definedName name="c_ShiftFactorY">#REF!</definedName>
    <definedName name="CA">#REF!</definedName>
    <definedName name="cad_discount">#REF!</definedName>
    <definedName name="CAGR">#REF!</definedName>
    <definedName name="CAISO_Ex_Post_RT">#REF!</definedName>
    <definedName name="Cal_PX_Day_Ahead_MCP">#REF!</definedName>
    <definedName name="Cal_PX_NP15_Day_Ahead_MCP">#REF!</definedName>
    <definedName name="Cal_PX_SP15_Day_Ahead_MCP">#REF!</definedName>
    <definedName name="calculation">#REF!</definedName>
    <definedName name="Calendar">#REF!</definedName>
    <definedName name="CalendarCFPS1">#REF!</definedName>
    <definedName name="CalendarCFPS2">#REF!</definedName>
    <definedName name="CalendarCFPS3">#REF!</definedName>
    <definedName name="CalendarEPS1">#REF!</definedName>
    <definedName name="CalendarEPS2">#REF!</definedName>
    <definedName name="CalendarEPS3">#REF!</definedName>
    <definedName name="CalendarPE">#REF!</definedName>
    <definedName name="Calpine_Operations">#REF!</definedName>
    <definedName name="can" localSheetId="26" hidden="1">{#N/A,#N/A,FALSE,"O&amp;M by processes";#N/A,#N/A,FALSE,"Elec Act vs Bud";#N/A,#N/A,FALSE,"G&amp;A";#N/A,#N/A,FALSE,"BGS";#N/A,#N/A,FALSE,"Res Cost"}</definedName>
    <definedName name="can" localSheetId="23"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17" hidden="1">{"PARTNERS CAPITAL STMT",#N/A,FALSE,"Partners Capital"}</definedName>
    <definedName name="cancel" localSheetId="18" hidden="1">{"PARTNERS CAPITAL STMT",#N/A,FALSE,"Partners Capital"}</definedName>
    <definedName name="cancel" localSheetId="19" hidden="1">{"PARTNERS CAPITAL STMT",#N/A,FALSE,"Partners Capital"}</definedName>
    <definedName name="cancel" localSheetId="20" hidden="1">{"PARTNERS CAPITAL STMT",#N/A,FALSE,"Partners Capital"}</definedName>
    <definedName name="cancel" localSheetId="21" hidden="1">{"PARTNERS CAPITAL STMT",#N/A,FALSE,"Partners Capital"}</definedName>
    <definedName name="cancel" localSheetId="22" hidden="1">{"PARTNERS CAPITAL STMT",#N/A,FALSE,"Partners Capital"}</definedName>
    <definedName name="cancel" localSheetId="1" hidden="1">{"PARTNERS CAPITAL STMT",#N/A,FALSE,"Partners Capital"}</definedName>
    <definedName name="cancel" localSheetId="26" hidden="1">{"PARTNERS CAPITAL STMT",#N/A,FALSE,"Partners Capital"}</definedName>
    <definedName name="cancel" localSheetId="23" hidden="1">{"PARTNERS CAPITAL STMT",#N/A,FALSE,"Partners Capital"}</definedName>
    <definedName name="cancel" hidden="1">{"PARTNERS CAPITAL STMT",#N/A,FALSE,"Partners Capital"}</definedName>
    <definedName name="cancel_1" localSheetId="17" hidden="1">{"PARTNERS CAPITAL STMT",#N/A,FALSE,"Partners Capital"}</definedName>
    <definedName name="cancel_1" localSheetId="18" hidden="1">{"PARTNERS CAPITAL STMT",#N/A,FALSE,"Partners Capital"}</definedName>
    <definedName name="cancel_1" localSheetId="19" hidden="1">{"PARTNERS CAPITAL STMT",#N/A,FALSE,"Partners Capital"}</definedName>
    <definedName name="cancel_1" localSheetId="20" hidden="1">{"PARTNERS CAPITAL STMT",#N/A,FALSE,"Partners Capital"}</definedName>
    <definedName name="cancel_1" localSheetId="21" hidden="1">{"PARTNERS CAPITAL STMT",#N/A,FALSE,"Partners Capital"}</definedName>
    <definedName name="cancel_1" localSheetId="22" hidden="1">{"PARTNERS CAPITAL STMT",#N/A,FALSE,"Partners Capital"}</definedName>
    <definedName name="cancel_1" localSheetId="1" hidden="1">{"PARTNERS CAPITAL STMT",#N/A,FALSE,"Partners Capital"}</definedName>
    <definedName name="cancel_1" localSheetId="26" hidden="1">{"PARTNERS CAPITAL STMT",#N/A,FALSE,"Partners Capital"}</definedName>
    <definedName name="cancel_1" localSheetId="23" hidden="1">{"PARTNERS CAPITAL STMT",#N/A,FALSE,"Partners Capital"}</definedName>
    <definedName name="cancel_1" hidden="1">{"PARTNERS CAPITAL STMT",#N/A,FALSE,"Partners Capital"}</definedName>
    <definedName name="cancel2" localSheetId="17" hidden="1">{"PNLProjDL",#N/A,FALSE,"PROJCO";"PNLParDL",#N/A,FALSE,"Parent"}</definedName>
    <definedName name="cancel2" localSheetId="18" hidden="1">{"PNLProjDL",#N/A,FALSE,"PROJCO";"PNLParDL",#N/A,FALSE,"Parent"}</definedName>
    <definedName name="cancel2" localSheetId="19" hidden="1">{"PNLProjDL",#N/A,FALSE,"PROJCO";"PNLParDL",#N/A,FALSE,"Parent"}</definedName>
    <definedName name="cancel2" localSheetId="20" hidden="1">{"PNLProjDL",#N/A,FALSE,"PROJCO";"PNLParDL",#N/A,FALSE,"Parent"}</definedName>
    <definedName name="cancel2" localSheetId="21" hidden="1">{"PNLProjDL",#N/A,FALSE,"PROJCO";"PNLParDL",#N/A,FALSE,"Parent"}</definedName>
    <definedName name="cancel2" localSheetId="22" hidden="1">{"PNLProjDL",#N/A,FALSE,"PROJCO";"PNLParDL",#N/A,FALSE,"Parent"}</definedName>
    <definedName name="cancel2" localSheetId="1" hidden="1">{"PNLProjDL",#N/A,FALSE,"PROJCO";"PNLParDL",#N/A,FALSE,"Parent"}</definedName>
    <definedName name="cancel2" localSheetId="26" hidden="1">{"PNLProjDL",#N/A,FALSE,"PROJCO";"PNLParDL",#N/A,FALSE,"Parent"}</definedName>
    <definedName name="cancel2" localSheetId="23" hidden="1">{"PNLProjDL",#N/A,FALSE,"PROJCO";"PNLParDL",#N/A,FALSE,"Parent"}</definedName>
    <definedName name="cancel2" hidden="1">{"PNLProjDL",#N/A,FALSE,"PROJCO";"PNLParDL",#N/A,FALSE,"Parent"}</definedName>
    <definedName name="cancel2_1" localSheetId="17" hidden="1">{"PNLProjDL",#N/A,FALSE,"PROJCO";"PNLParDL",#N/A,FALSE,"Parent"}</definedName>
    <definedName name="cancel2_1" localSheetId="18" hidden="1">{"PNLProjDL",#N/A,FALSE,"PROJCO";"PNLParDL",#N/A,FALSE,"Parent"}</definedName>
    <definedName name="cancel2_1" localSheetId="19" hidden="1">{"PNLProjDL",#N/A,FALSE,"PROJCO";"PNLParDL",#N/A,FALSE,"Parent"}</definedName>
    <definedName name="cancel2_1" localSheetId="20" hidden="1">{"PNLProjDL",#N/A,FALSE,"PROJCO";"PNLParDL",#N/A,FALSE,"Parent"}</definedName>
    <definedName name="cancel2_1" localSheetId="21" hidden="1">{"PNLProjDL",#N/A,FALSE,"PROJCO";"PNLParDL",#N/A,FALSE,"Parent"}</definedName>
    <definedName name="cancel2_1" localSheetId="22" hidden="1">{"PNLProjDL",#N/A,FALSE,"PROJCO";"PNLParDL",#N/A,FALSE,"Parent"}</definedName>
    <definedName name="cancel2_1" localSheetId="1" hidden="1">{"PNLProjDL",#N/A,FALSE,"PROJCO";"PNLParDL",#N/A,FALSE,"Parent"}</definedName>
    <definedName name="cancel2_1" localSheetId="26" hidden="1">{"PNLProjDL",#N/A,FALSE,"PROJCO";"PNLParDL",#N/A,FALSE,"Parent"}</definedName>
    <definedName name="cancel2_1" localSheetId="23" hidden="1">{"PNLProjDL",#N/A,FALSE,"PROJCO";"PNLParDL",#N/A,FALSE,"Parent"}</definedName>
    <definedName name="cancel2_1" hidden="1">{"PNLProjDL",#N/A,FALSE,"PROJCO";"PNLParDL",#N/A,FALSE,"Parent"}</definedName>
    <definedName name="cancel3" localSheetId="17" hidden="1">{"Summary",#N/A,FALSE,"MICMULT";"Income Statement",#N/A,FALSE,"MICMULT";"Cash Flows",#N/A,FALSE,"MICMULT"}</definedName>
    <definedName name="cancel3" localSheetId="18" hidden="1">{"Summary",#N/A,FALSE,"MICMULT";"Income Statement",#N/A,FALSE,"MICMULT";"Cash Flows",#N/A,FALSE,"MICMULT"}</definedName>
    <definedName name="cancel3" localSheetId="19" hidden="1">{"Summary",#N/A,FALSE,"MICMULT";"Income Statement",#N/A,FALSE,"MICMULT";"Cash Flows",#N/A,FALSE,"MICMULT"}</definedName>
    <definedName name="cancel3" localSheetId="20" hidden="1">{"Summary",#N/A,FALSE,"MICMULT";"Income Statement",#N/A,FALSE,"MICMULT";"Cash Flows",#N/A,FALSE,"MICMULT"}</definedName>
    <definedName name="cancel3" localSheetId="21" hidden="1">{"Summary",#N/A,FALSE,"MICMULT";"Income Statement",#N/A,FALSE,"MICMULT";"Cash Flows",#N/A,FALSE,"MICMULT"}</definedName>
    <definedName name="cancel3" localSheetId="22" hidden="1">{"Summary",#N/A,FALSE,"MICMULT";"Income Statement",#N/A,FALSE,"MICMULT";"Cash Flows",#N/A,FALSE,"MICMULT"}</definedName>
    <definedName name="cancel3" localSheetId="1" hidden="1">{"Summary",#N/A,FALSE,"MICMULT";"Income Statement",#N/A,FALSE,"MICMULT";"Cash Flows",#N/A,FALSE,"MICMULT"}</definedName>
    <definedName name="cancel3" localSheetId="26" hidden="1">{"Summary",#N/A,FALSE,"MICMULT";"Income Statement",#N/A,FALSE,"MICMULT";"Cash Flows",#N/A,FALSE,"MICMULT"}</definedName>
    <definedName name="cancel3" localSheetId="23" hidden="1">{"Summary",#N/A,FALSE,"MICMULT";"Income Statement",#N/A,FALSE,"MICMULT";"Cash Flows",#N/A,FALSE,"MICMULT"}</definedName>
    <definedName name="cancel3" hidden="1">{"Summary",#N/A,FALSE,"MICMULT";"Income Statement",#N/A,FALSE,"MICMULT";"Cash Flows",#N/A,FALSE,"MICMULT"}</definedName>
    <definedName name="cancel3_1" localSheetId="17" hidden="1">{"Summary",#N/A,FALSE,"MICMULT";"Income Statement",#N/A,FALSE,"MICMULT";"Cash Flows",#N/A,FALSE,"MICMULT"}</definedName>
    <definedName name="cancel3_1" localSheetId="18" hidden="1">{"Summary",#N/A,FALSE,"MICMULT";"Income Statement",#N/A,FALSE,"MICMULT";"Cash Flows",#N/A,FALSE,"MICMULT"}</definedName>
    <definedName name="cancel3_1" localSheetId="19" hidden="1">{"Summary",#N/A,FALSE,"MICMULT";"Income Statement",#N/A,FALSE,"MICMULT";"Cash Flows",#N/A,FALSE,"MICMULT"}</definedName>
    <definedName name="cancel3_1" localSheetId="20" hidden="1">{"Summary",#N/A,FALSE,"MICMULT";"Income Statement",#N/A,FALSE,"MICMULT";"Cash Flows",#N/A,FALSE,"MICMULT"}</definedName>
    <definedName name="cancel3_1" localSheetId="21" hidden="1">{"Summary",#N/A,FALSE,"MICMULT";"Income Statement",#N/A,FALSE,"MICMULT";"Cash Flows",#N/A,FALSE,"MICMULT"}</definedName>
    <definedName name="cancel3_1" localSheetId="22" hidden="1">{"Summary",#N/A,FALSE,"MICMULT";"Income Statement",#N/A,FALSE,"MICMULT";"Cash Flows",#N/A,FALSE,"MICMULT"}</definedName>
    <definedName name="cancel3_1" localSheetId="1" hidden="1">{"Summary",#N/A,FALSE,"MICMULT";"Income Statement",#N/A,FALSE,"MICMULT";"Cash Flows",#N/A,FALSE,"MICMULT"}</definedName>
    <definedName name="cancel3_1" localSheetId="26" hidden="1">{"Summary",#N/A,FALSE,"MICMULT";"Income Statement",#N/A,FALSE,"MICMULT";"Cash Flows",#N/A,FALSE,"MICMULT"}</definedName>
    <definedName name="cancel3_1" localSheetId="23" hidden="1">{"Summary",#N/A,FALSE,"MICMULT";"Income Statement",#N/A,FALSE,"MICMULT";"Cash Flows",#N/A,FALSE,"MICMULT"}</definedName>
    <definedName name="cancel3_1" hidden="1">{"Summary",#N/A,FALSE,"MICMULT";"Income Statement",#N/A,FALSE,"MICMULT";"Cash Flows",#N/A,FALSE,"MICMULT"}</definedName>
    <definedName name="CANDIHide">#REF!</definedName>
    <definedName name="cap">#REF!</definedName>
    <definedName name="Cap_Deg">#REF!</definedName>
    <definedName name="Cap_Factor">#REF!</definedName>
    <definedName name="Cap_Pay">#REF!</definedName>
    <definedName name="Cap_Rate">#REF!</definedName>
    <definedName name="CapAccrual">#REF!</definedName>
    <definedName name="capacctsv1">#REF!</definedName>
    <definedName name="capacity">#REF!</definedName>
    <definedName name="Capacity_Compensation_Out">#REF!</definedName>
    <definedName name="Capacity_Factor">#REF!</definedName>
    <definedName name="Capacity_Factor_Out">#REF!</definedName>
    <definedName name="Capacity_Out">#REF!</definedName>
    <definedName name="capacity7">#REF!</definedName>
    <definedName name="capacityCases">#REF!</definedName>
    <definedName name="CapacityCol">3</definedName>
    <definedName name="capacitySwitch">#REF!</definedName>
    <definedName name="capacitySwitchArray">#REF!</definedName>
    <definedName name="CAPADJMT">#REF!</definedName>
    <definedName name="capandrates">#N/A</definedName>
    <definedName name="CapCostCol">38</definedName>
    <definedName name="CapDay">#REF!</definedName>
    <definedName name="Capex">#REF!</definedName>
    <definedName name="CapEx_Out">#REF!</definedName>
    <definedName name="CapEx_Tax_Depreciation_Out">#REF!</definedName>
    <definedName name="capex_year10">#REF!</definedName>
    <definedName name="capex_year11">#REF!</definedName>
    <definedName name="capex_year12">#REF!</definedName>
    <definedName name="capex_year13">#REF!</definedName>
    <definedName name="capex_year14">#REF!</definedName>
    <definedName name="capex_year15">#REF!</definedName>
    <definedName name="capex_year16">#REF!</definedName>
    <definedName name="capex_year17">#REF!</definedName>
    <definedName name="capex_year18">#REF!</definedName>
    <definedName name="capex_year19">#REF!</definedName>
    <definedName name="capex_year9">#REF!</definedName>
    <definedName name="capex05">#REF!</definedName>
    <definedName name="capex1998">#REF!</definedName>
    <definedName name="capex1999">#REF!</definedName>
    <definedName name="capex2000">#REF!</definedName>
    <definedName name="capex2001">#REF!</definedName>
    <definedName name="capex2002">#REF!</definedName>
    <definedName name="capex98">#REF!</definedName>
    <definedName name="capexAccountArray">#REF!</definedName>
    <definedName name="capexAccountRate">#REF!</definedName>
    <definedName name="CapexAccts">#REF!</definedName>
    <definedName name="CapexApr">#REF!</definedName>
    <definedName name="CapexAug">#REF!</definedName>
    <definedName name="CapexDec">#REF!</definedName>
    <definedName name="CapexDept">#REF!</definedName>
    <definedName name="CapexDeptMember">#REF!</definedName>
    <definedName name="CapexFeb">#REF!</definedName>
    <definedName name="CapExInputEnd">#REF!</definedName>
    <definedName name="CapexInputStart">#REF!</definedName>
    <definedName name="CapexJan">#REF!</definedName>
    <definedName name="CapexJul">#REF!</definedName>
    <definedName name="CapexJun">#REF!</definedName>
    <definedName name="CapexLRInputEnd">#REF!</definedName>
    <definedName name="CapexLRInputStart">#REF!</definedName>
    <definedName name="CapexMar">#REF!</definedName>
    <definedName name="CapexMay">#REF!</definedName>
    <definedName name="CapexMM">#REF!</definedName>
    <definedName name="CapexNov">#REF!</definedName>
    <definedName name="CapexOct">#REF!</definedName>
    <definedName name="capexOpenBalance">#REF!</definedName>
    <definedName name="CapexPoxValid">#REF!</definedName>
    <definedName name="CapexSep">#REF!</definedName>
    <definedName name="capexSwitch">#REF!</definedName>
    <definedName name="CAPFAC2">#REF!</definedName>
    <definedName name="CAPITAL">#REF!</definedName>
    <definedName name="Capital_Cost">#REF!</definedName>
    <definedName name="Capital_Expenditures">#REF!</definedName>
    <definedName name="CapitalExpenditures">#REF!</definedName>
    <definedName name="CapitalExpendituresMargin">#REF!</definedName>
    <definedName name="capitalGainTaxRate">#REF!</definedName>
    <definedName name="Capitalized_Interest_DCC">#REF!</definedName>
    <definedName name="Capitalized_Interest_DEC">#REF!</definedName>
    <definedName name="Capitalized_Interest_ELEC">#REF!</definedName>
    <definedName name="CapitalizedInterestExpense">#REF!</definedName>
    <definedName name="capitalleaseobligation">#REF!</definedName>
    <definedName name="CapKey">#REF!</definedName>
    <definedName name="CapParty">#REF!</definedName>
    <definedName name="CapProd">#REF!</definedName>
    <definedName name="caps">#REF!</definedName>
    <definedName name="CapX">#REF!</definedName>
    <definedName name="CAPX_SCN">#REF!</definedName>
    <definedName name="carryArray">#REF!</definedName>
    <definedName name="carryHurdle">#REF!</definedName>
    <definedName name="case">#REF!</definedName>
    <definedName name="Case_1">#REF!</definedName>
    <definedName name="Case_2">#REF!</definedName>
    <definedName name="Case1">#REF!</definedName>
    <definedName name="Case2">#REF!</definedName>
    <definedName name="case3">#REF!</definedName>
    <definedName name="case4">#REF!</definedName>
    <definedName name="CASENAME">#REF!</definedName>
    <definedName name="CaseNew">#REF!</definedName>
    <definedName name="CaseNumber">#REF!</definedName>
    <definedName name="cash" localSheetId="26" hidden="1">{#N/A,#N/A,FALSE,"Inv. in cons subs";#N/A,#N/A,FALSE,"Intercomp.";#N/A,#N/A,FALSE,"Common Stock";#N/A,#N/A,FALSE,"Beg. or year re";#N/A,#N/A,FALSE,"Inv. NC sub-undist"}</definedName>
    <definedName name="cash" localSheetId="23" hidden="1">{#N/A,#N/A,FALSE,"Inv. in cons subs";#N/A,#N/A,FALSE,"Intercomp.";#N/A,#N/A,FALSE,"Common Stock";#N/A,#N/A,FALSE,"Beg. or year re";#N/A,#N/A,FALSE,"Inv. NC sub-undist"}</definedName>
    <definedName name="cash" hidden="1">{#N/A,#N/A,FALSE,"Inv. in cons subs";#N/A,#N/A,FALSE,"Intercomp.";#N/A,#N/A,FALSE,"Common Stock";#N/A,#N/A,FALSE,"Beg. or year re";#N/A,#N/A,FALSE,"Inv. NC sub-undist"}</definedName>
    <definedName name="CASH_BALANCE">#REF!</definedName>
    <definedName name="Cash_Interest_Paid_DCC">#REF!</definedName>
    <definedName name="Cash_Interest_Paid_DEC">#REF!</definedName>
    <definedName name="Cash_Interest_Paid_ELEC">#REF!</definedName>
    <definedName name="cash01">#REF!</definedName>
    <definedName name="CASH1998">#REF!</definedName>
    <definedName name="CASH1999">#REF!</definedName>
    <definedName name="CASH2003">#REF!</definedName>
    <definedName name="CashAndMarketableSecurities">#REF!</definedName>
    <definedName name="CASHDISB">#REF!</definedName>
    <definedName name="cashEquity">#REF!</definedName>
    <definedName name="CASHFLOW2">#REF!</definedName>
    <definedName name="CashFlowFromOperations">#REF!</definedName>
    <definedName name="CASHONCASH">#REF!</definedName>
    <definedName name="CASHREC">#REF!</definedName>
    <definedName name="Catagories">#REF!</definedName>
    <definedName name="Category_Tables">#REF!</definedName>
    <definedName name="CBWorkbookPriority" hidden="1">-2082472701</definedName>
    <definedName name="cc">#N/A</definedName>
    <definedName name="CC_Work_Type">#REF!</definedName>
    <definedName name="cca_rate">#REF!</definedName>
    <definedName name="ccc" localSheetId="26" hidden="1">{#N/A,#N/A,FALSE,"O&amp;M by processes";#N/A,#N/A,FALSE,"Elec Act vs Bud";#N/A,#N/A,FALSE,"G&amp;A";#N/A,#N/A,FALSE,"BGS";#N/A,#N/A,FALSE,"Res Cost"}</definedName>
    <definedName name="ccc" localSheetId="23"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26" hidden="1">{#N/A,#N/A,FALSE,"O&amp;M by processes";#N/A,#N/A,FALSE,"Elec Act vs Bud";#N/A,#N/A,FALSE,"G&amp;A";#N/A,#N/A,FALSE,"BGS";#N/A,#N/A,FALSE,"Res Cost"}</definedName>
    <definedName name="cccc" localSheetId="23" hidden="1">{#N/A,#N/A,FALSE,"O&amp;M by processes";#N/A,#N/A,FALSE,"Elec Act vs Bud";#N/A,#N/A,FALSE,"G&amp;A";#N/A,#N/A,FALSE,"BGS";#N/A,#N/A,FALSE,"Res Cost"}</definedName>
    <definedName name="cccc" hidden="1">{#N/A,#N/A,FALSE,"O&amp;M by processes";#N/A,#N/A,FALSE,"Elec Act vs Bud";#N/A,#N/A,FALSE,"G&amp;A";#N/A,#N/A,FALSE,"BGS";#N/A,#N/A,FALSE,"Res Cost"}</definedName>
    <definedName name="ccdfina">#N/A</definedName>
    <definedName name="cCols">COUNTA(#REF!)</definedName>
    <definedName name="cdr">#REF!</definedName>
    <definedName name="CEFAC">#REF!</definedName>
    <definedName name="cegToll">#REF!</definedName>
    <definedName name="Cell_1">#REF!</definedName>
    <definedName name="Cell_Phone_Dollars">#REF!</definedName>
    <definedName name="CELLPHONE_DOLLARS">#REF!</definedName>
    <definedName name="CENTER">#REF!</definedName>
    <definedName name="CENTOIL">#REF!</definedName>
    <definedName name="centraman">#REF!</definedName>
    <definedName name="CENTRANS">#REF!</definedName>
    <definedName name="cf">#REF!</definedName>
    <definedName name="CF_99_04">#REF!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NEP">#REF!</definedName>
    <definedName name="cf_amort_ret_dcc">#REF!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NEP">#REF!</definedName>
    <definedName name="cf_asset_sales_dfd">#REF!</definedName>
    <definedName name="cf_asset_sales_dgov">#REF!</definedName>
    <definedName name="cf_asset_sales_egov">#REF!</definedName>
    <definedName name="cf_asset_sales_gov">#REF!</definedName>
    <definedName name="cf_asset_sales_ngov">#REF!</definedName>
    <definedName name="cf_asset_sales_rgov">#REF!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NEP">#REF!</definedName>
    <definedName name="cf_cap_exp_corp">#REF!</definedName>
    <definedName name="cf_cap_exp_dgov">#REF!</definedName>
    <definedName name="cf_cap_exp_eadj">#REF!</definedName>
    <definedName name="cf_cap_exp_egov">#REF!</definedName>
    <definedName name="cf_cap_exp_fsad">#REF!</definedName>
    <definedName name="cf_cap_exp_gadj">#REF!</definedName>
    <definedName name="cf_cap_exp_gov">#REF!</definedName>
    <definedName name="cf_cap_exp_mali">#REF!</definedName>
    <definedName name="cf_cap_exp_mwp">#REF!</definedName>
    <definedName name="cf_cap_exp_ngov">#REF!</definedName>
    <definedName name="cf_cap_exp_npl">#REF!</definedName>
    <definedName name="cf_cap_exp_rgov">#REF!</definedName>
    <definedName name="cf_cap_exp_rmwp">#REF!</definedName>
    <definedName name="cf_cap_exp_rode">#REF!</definedName>
    <definedName name="cf_cap_exp_vfs">#REF!</definedName>
    <definedName name="cf_cap_exp_wolv">#REF!</definedName>
    <definedName name="cf_cash_chg_CMNEP">#REF!</definedName>
    <definedName name="cf_cash_chg_eadj">#REF!</definedName>
    <definedName name="cf_cash_chg_fsad">#REF!</definedName>
    <definedName name="cf_cash_chg_gadj">#REF!</definedName>
    <definedName name="cf_cash_chg_gov">#REF!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NEP">#REF!</definedName>
    <definedName name="cf_cms_iss_corp">#REF!</definedName>
    <definedName name="cf_cms_iss_dgov">#REF!</definedName>
    <definedName name="cf_cms_iss_eadj">#REF!</definedName>
    <definedName name="cf_cms_iss_egov">#REF!</definedName>
    <definedName name="cf_cms_iss_fsad">#REF!</definedName>
    <definedName name="cf_cms_iss_gadj">#REF!</definedName>
    <definedName name="cf_cms_iss_gov">#REF!</definedName>
    <definedName name="cf_cms_iss_mali">#REF!</definedName>
    <definedName name="cf_cms_iss_mwp">#REF!</definedName>
    <definedName name="cf_cms_iss_ngov">#REF!</definedName>
    <definedName name="cf_cms_iss_npl">#REF!</definedName>
    <definedName name="cf_cms_iss_rgov">#REF!</definedName>
    <definedName name="cf_cms_iss_rmwp">#REF!</definedName>
    <definedName name="cf_cms_iss_rode">#REF!</definedName>
    <definedName name="cf_cms_iss_vfs">#REF!</definedName>
    <definedName name="cf_cms_iss_wolv">#REF!</definedName>
    <definedName name="cf_convert_iss_CM4DC">#REF!</definedName>
    <definedName name="cf_convert_iss_CM4DE">#REF!</definedName>
    <definedName name="cf_convert_iss_CMNEP">#REF!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NEP">#REF!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expan_capx_0">#REF!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orp">#REF!</definedName>
    <definedName name="cf_expan_capx_dgov">#REF!</definedName>
    <definedName name="cf_expan_capx_eadj">#REF!</definedName>
    <definedName name="cf_expan_capx_egov">#REF!</definedName>
    <definedName name="cf_expan_capx_fsad">#REF!</definedName>
    <definedName name="cf_expan_capx_gadj">#REF!</definedName>
    <definedName name="cf_expan_capx_gov">#REF!</definedName>
    <definedName name="cf_expan_capx_iden_eadj">#REF!</definedName>
    <definedName name="cf_expan_capx_iden_etrn">#REF!</definedName>
    <definedName name="cf_expan_capx_iden_fsad">#REF!</definedName>
    <definedName name="cf_expan_capx_iden_gadj">#REF!</definedName>
    <definedName name="cf_expan_capx_iden_gov">#REF!</definedName>
    <definedName name="cf_expan_capx_mali">#REF!</definedName>
    <definedName name="cf_expan_capx_mwp">#REF!</definedName>
    <definedName name="cf_expan_capx_ngov">#REF!</definedName>
    <definedName name="cf_expan_capx_npl">#REF!</definedName>
    <definedName name="cf_expan_capx_rgov">#REF!</definedName>
    <definedName name="cf_expan_capx_rmwp">#REF!</definedName>
    <definedName name="cf_expan_capx_rode">#REF!</definedName>
    <definedName name="cf_expan_capx_vfs">#REF!</definedName>
    <definedName name="cf_expan_capx_wolv">#REF!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NEP">#REF!</definedName>
    <definedName name="cf_fin_act_corp">#REF!</definedName>
    <definedName name="cf_fin_act_dgov">#REF!</definedName>
    <definedName name="cf_fin_act_eadj">#REF!</definedName>
    <definedName name="cf_fin_act_egov">#REF!</definedName>
    <definedName name="cf_fin_act_fsad">#REF!</definedName>
    <definedName name="cf_fin_act_gadj">#REF!</definedName>
    <definedName name="cf_fin_act_gov">#REF!</definedName>
    <definedName name="cf_fin_act_mali">#REF!</definedName>
    <definedName name="cf_fin_act_ngov">#REF!</definedName>
    <definedName name="cf_fin_act_npl">#REF!</definedName>
    <definedName name="cf_fin_act_rgov">#REF!</definedName>
    <definedName name="cf_fin_act_vfs">#REF!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NEP">#REF!</definedName>
    <definedName name="cf_inv_act_corp">#REF!</definedName>
    <definedName name="cf_inv_act_dgov">#REF!</definedName>
    <definedName name="cf_inv_act_eadj">#REF!</definedName>
    <definedName name="cf_inv_act_egov">#REF!</definedName>
    <definedName name="cf_inv_act_fsad">#REF!</definedName>
    <definedName name="cf_inv_act_gadj">#REF!</definedName>
    <definedName name="cf_inv_act_gov">#REF!</definedName>
    <definedName name="cf_inv_act_mali">#REF!</definedName>
    <definedName name="cf_inv_act_mwp">#REF!</definedName>
    <definedName name="cf_inv_act_ngov">#REF!</definedName>
    <definedName name="cf_inv_act_npl">#REF!</definedName>
    <definedName name="cf_inv_act_rgov">#REF!</definedName>
    <definedName name="cf_inv_act_rmwp">#REF!</definedName>
    <definedName name="cf_inv_act_rode">#REF!</definedName>
    <definedName name="cf_inv_act_vfs">#REF!</definedName>
    <definedName name="cf_inv_act_wolv">#REF!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NEP">#REF!</definedName>
    <definedName name="cf_invsec_corp">#REF!</definedName>
    <definedName name="cf_invsec_dgov">#REF!</definedName>
    <definedName name="cf_invsec_eadj">#REF!</definedName>
    <definedName name="cf_invsec_egov">#REF!</definedName>
    <definedName name="cf_invsec_fsad">#REF!</definedName>
    <definedName name="cf_invsec_gadj">#REF!</definedName>
    <definedName name="cf_invsec_gov">#REF!</definedName>
    <definedName name="cf_invsec_mali">#REF!</definedName>
    <definedName name="cf_invsec_mwp">#REF!</definedName>
    <definedName name="cf_invsec_ngov">#REF!</definedName>
    <definedName name="cf_invsec_npl">#REF!</definedName>
    <definedName name="cf_invsec_rgov">#REF!</definedName>
    <definedName name="cf_invsec_rmwp">#REF!</definedName>
    <definedName name="cf_invsec_rode">#REF!</definedName>
    <definedName name="cf_invsec_vfs">#REF!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NEP">#REF!</definedName>
    <definedName name="cf_ltd_iss_corp">#REF!</definedName>
    <definedName name="cf_ltd_iss_dgov">#REF!</definedName>
    <definedName name="cf_ltd_iss_eadj">#REF!</definedName>
    <definedName name="cf_ltd_iss_egov">#REF!</definedName>
    <definedName name="cf_ltd_iss_fsad">#REF!</definedName>
    <definedName name="cf_ltd_iss_gadj">#REF!</definedName>
    <definedName name="cf_ltd_iss_gov">#REF!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gov">#REF!</definedName>
    <definedName name="cf_ltd_iss_npl">#REF!</definedName>
    <definedName name="cf_ltd_iss_rgov">#REF!</definedName>
    <definedName name="cf_ltd_iss_rmwp">#REF!</definedName>
    <definedName name="cf_ltd_iss_rode">#REF!</definedName>
    <definedName name="cf_ltd_iss_vfs">#REF!</definedName>
    <definedName name="cf_ltd_iss_wolv">#REF!</definedName>
    <definedName name="cf_maint_capx_0">#REF!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orp">#REF!</definedName>
    <definedName name="cf_maint_capx_dgov">#REF!</definedName>
    <definedName name="cf_maint_capx_eadj">#REF!</definedName>
    <definedName name="cf_maint_capx_egov">#REF!</definedName>
    <definedName name="cf_maint_capx_fsad">#REF!</definedName>
    <definedName name="cf_maint_capx_gadj">#REF!</definedName>
    <definedName name="cf_maint_capx_gov">#REF!</definedName>
    <definedName name="cf_maint_capx_iden_eadj">#REF!</definedName>
    <definedName name="cf_maint_capx_iden_etrn">#REF!</definedName>
    <definedName name="cf_maint_capx_iden_fsad">#REF!</definedName>
    <definedName name="cf_maint_capx_iden_gadj">#REF!</definedName>
    <definedName name="cf_maint_capx_iden_gov">#REF!</definedName>
    <definedName name="cf_maint_capx_mali">#REF!</definedName>
    <definedName name="cf_maint_capx_mwp">#REF!</definedName>
    <definedName name="cf_maint_capx_ngov">#REF!</definedName>
    <definedName name="cf_maint_capx_npl">#REF!</definedName>
    <definedName name="cf_maint_capx_rgov">#REF!</definedName>
    <definedName name="cf_maint_capx_rmwp">#REF!</definedName>
    <definedName name="cf_maint_capx_rode">#REF!</definedName>
    <definedName name="cf_maint_capx_vfs">#REF!</definedName>
    <definedName name="cf_maint_capx_wolv">#REF!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NEP">#REF!</definedName>
    <definedName name="cf_oper_corp">#REF!</definedName>
    <definedName name="cf_oper_dgov">#REF!</definedName>
    <definedName name="cf_oper_eadj">#REF!</definedName>
    <definedName name="cf_oper_egov">#REF!</definedName>
    <definedName name="cf_oper_fsad">#REF!</definedName>
    <definedName name="cf_oper_gadj">#REF!</definedName>
    <definedName name="cf_oper_gov">#REF!</definedName>
    <definedName name="cf_oper_mali">#REF!</definedName>
    <definedName name="cf_oper_mwp">#REF!</definedName>
    <definedName name="cf_oper_ngov">#REF!</definedName>
    <definedName name="cf_oper_npl">#REF!</definedName>
    <definedName name="cf_oper_rgov">#REF!</definedName>
    <definedName name="cf_oper_rmwp">#REF!</definedName>
    <definedName name="cf_oper_rode">#REF!</definedName>
    <definedName name="cf_oper_vfs">#REF!</definedName>
    <definedName name="cf_oper_wolv">#REF!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NEP">#REF!</definedName>
    <definedName name="cf_pfs_div_dgov">#REF!</definedName>
    <definedName name="cf_pfs_div_egov">#REF!</definedName>
    <definedName name="cf_pfs_div_fsad">#REF!</definedName>
    <definedName name="cf_pfs_div_gadj">#REF!</definedName>
    <definedName name="cf_pfs_div_gov">#REF!</definedName>
    <definedName name="cf_pfs_div_ngov">#REF!</definedName>
    <definedName name="cf_pfs_div_rgov">#REF!</definedName>
    <definedName name="cf_pfs_div_vfs">#REF!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NEP">#REF!</definedName>
    <definedName name="cf_stb_iss_corp">#REF!</definedName>
    <definedName name="cf_stb_iss_dgov">#REF!</definedName>
    <definedName name="cf_stb_iss_eadj">#REF!</definedName>
    <definedName name="cf_stb_iss_egov">#REF!</definedName>
    <definedName name="cf_stb_iss_fsad">#REF!</definedName>
    <definedName name="cf_stb_iss_gadj">#REF!</definedName>
    <definedName name="cf_stb_iss_gov">#REF!</definedName>
    <definedName name="cf_stb_iss_mali">#REF!</definedName>
    <definedName name="cf_stb_iss_mwp">#REF!</definedName>
    <definedName name="cf_stb_iss_ngov">#REF!</definedName>
    <definedName name="cf_stb_iss_npl">#REF!</definedName>
    <definedName name="cf_stb_iss_rgov">#REF!</definedName>
    <definedName name="cf_stb_iss_rmwp">#REF!</definedName>
    <definedName name="cf_stb_iss_rode">#REF!</definedName>
    <definedName name="cf_stb_iss_vfs">#REF!</definedName>
    <definedName name="cf_stb_iss_wolv">#REF!</definedName>
    <definedName name="cf_tot_constr_CMDCC">#REF!</definedName>
    <definedName name="cf_tot_constr_CMDEC">#REF!</definedName>
    <definedName name="cf_tot_constr_CMELE">#REF!</definedName>
    <definedName name="cf_tot_constr_CMNEP">#REF!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NEP">#REF!</definedName>
    <definedName name="cf_tot_ret_corp">#REF!</definedName>
    <definedName name="cf_tot_ret_dgov">#REF!</definedName>
    <definedName name="cf_tot_ret_eadj">#REF!</definedName>
    <definedName name="cf_tot_ret_egov">#REF!</definedName>
    <definedName name="cf_tot_ret_fsad">#REF!</definedName>
    <definedName name="cf_tot_ret_gadj">#REF!</definedName>
    <definedName name="cf_tot_ret_gov">#REF!</definedName>
    <definedName name="cf_tot_ret_mali">#REF!</definedName>
    <definedName name="cf_tot_ret_mwp">#REF!</definedName>
    <definedName name="cf_tot_ret_ngov">#REF!</definedName>
    <definedName name="cf_tot_ret_npl">#REF!</definedName>
    <definedName name="cf_tot_ret_rgov">#REF!</definedName>
    <definedName name="cf_tot_ret_rmwp">#REF!</definedName>
    <definedName name="cf_tot_ret_rode">#REF!</definedName>
    <definedName name="cf_tot_ret_vfs">#REF!</definedName>
    <definedName name="cf_tot_ret_wolv">#REF!</definedName>
    <definedName name="cf_vfs_iss_CM4DC">#REF!</definedName>
    <definedName name="cf_vfs_iss_CM4DE">#REF!</definedName>
    <definedName name="cf_vfs_iss_CMNEP">#REF!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2DC">#REF!</definedName>
    <definedName name="cf_wc_minint_be_CM3DC">#REF!</definedName>
    <definedName name="cf_wc_minint_be_CM4DC">#REF!</definedName>
    <definedName name="cf_wc_minint_be_CMNEP">#REF!</definedName>
    <definedName name="cf_wc_minint_be_corp">#REF!</definedName>
    <definedName name="cf_wc_minint_be_dgov">#REF!</definedName>
    <definedName name="cf_wc_minint_be_eadj">#REF!</definedName>
    <definedName name="cf_wc_minint_be_egov">#REF!</definedName>
    <definedName name="cf_wc_minint_be_fsad">#REF!</definedName>
    <definedName name="cf_wc_minint_be_gadj">#REF!</definedName>
    <definedName name="cf_wc_minint_be_gov">#REF!</definedName>
    <definedName name="cf_wc_minint_be_mali">#REF!</definedName>
    <definedName name="cf_wc_minint_be_mwp">#REF!</definedName>
    <definedName name="cf_wc_minint_be_ngov">#REF!</definedName>
    <definedName name="cf_wc_minint_be_npl">#REF!</definedName>
    <definedName name="cf_wc_minint_be_rgov">#REF!</definedName>
    <definedName name="cf_wc_minint_be_rmwp">#REF!</definedName>
    <definedName name="cf_wc_minint_be_rode">#REF!</definedName>
    <definedName name="cf_wc_minint_be_vfs">#REF!</definedName>
    <definedName name="cf_wc_minint_be_wolv">#REF!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2DC">#REF!</definedName>
    <definedName name="cf_wc_minint_maint_CM3DC">#REF!</definedName>
    <definedName name="cf_wc_minint_maint_CM4DC">#REF!</definedName>
    <definedName name="cf_wc_minint_maint_CMNEP">#REF!</definedName>
    <definedName name="cf_wc_minint_maint_corp">#REF!</definedName>
    <definedName name="cf_wc_minint_maint_dgov">#REF!</definedName>
    <definedName name="cf_wc_minint_maint_eadj">#REF!</definedName>
    <definedName name="cf_wc_minint_maint_egov">#REF!</definedName>
    <definedName name="cf_wc_minint_maint_fsad">#REF!</definedName>
    <definedName name="cf_wc_minint_maint_gadj">#REF!</definedName>
    <definedName name="cf_wc_minint_maint_gov">#REF!</definedName>
    <definedName name="cf_wc_minint_maint_mali">#REF!</definedName>
    <definedName name="cf_wc_minint_maint_mwp">#REF!</definedName>
    <definedName name="cf_wc_minint_maint_ngov">#REF!</definedName>
    <definedName name="cf_wc_minint_maint_npl">#REF!</definedName>
    <definedName name="cf_wc_minint_maint_rgov">#REF!</definedName>
    <definedName name="cf_wc_minint_maint_rmwp">#REF!</definedName>
    <definedName name="cf_wc_minint_maint_rode">#REF!</definedName>
    <definedName name="cf_wc_minint_maint_vfs">#REF!</definedName>
    <definedName name="cf_wc_minint_maint_wolv">#REF!</definedName>
    <definedName name="CFAC">#REF!</definedName>
    <definedName name="cfcfee1">#REF!</definedName>
    <definedName name="cfcfees">#REF!</definedName>
    <definedName name="cfcfees1">#REF!</definedName>
    <definedName name="cfcfees1a">#REF!</definedName>
    <definedName name="cfcfees1c">#REF!</definedName>
    <definedName name="cfcfees2">#REF!</definedName>
    <definedName name="cfcfees22">#REF!</definedName>
    <definedName name="cfcfeesa">#REF!</definedName>
    <definedName name="cfcfeesb">#REF!</definedName>
    <definedName name="cfcfeess">#REF!</definedName>
    <definedName name="cfcsale1">#REF!</definedName>
    <definedName name="cfcsales">#REF!</definedName>
    <definedName name="cfcsales01">#REF!</definedName>
    <definedName name="cfcsales1">#REF!</definedName>
    <definedName name="cfcsales1a">#REF!</definedName>
    <definedName name="cfcsales1c">#REF!</definedName>
    <definedName name="cfcsales2">#REF!</definedName>
    <definedName name="cfcsalesa">#REF!</definedName>
    <definedName name="cfcsalesb">#REF!</definedName>
    <definedName name="cfcsaless">#REF!</definedName>
    <definedName name="cfs">#REF!</definedName>
    <definedName name="CFSUM">#REF!</definedName>
    <definedName name="CH_COS">#REF!</definedName>
    <definedName name="change">#REF!</definedName>
    <definedName name="Change_Date">#REF!</definedName>
    <definedName name="Change_Initial">#REF!</definedName>
    <definedName name="Change_Rev">#REF!</definedName>
    <definedName name="ChangeInAccountsPayable">#REF!</definedName>
    <definedName name="ChangeInAccountsReceivable">#REF!</definedName>
    <definedName name="ChangeInInventories">#REF!</definedName>
    <definedName name="ChangeInNetWorkingCapital">#REF!</definedName>
    <definedName name="ChangeInOtherCurrentAssets">#REF!</definedName>
    <definedName name="ChangeInOtherCurrentLiabilities">#REF!</definedName>
    <definedName name="ChangeNWC">#REF!</definedName>
    <definedName name="charge_covenant">#REF!</definedName>
    <definedName name="charge_customer">#REF!</definedName>
    <definedName name="charge_other1">#REF!</definedName>
    <definedName name="charge_other2">#REF!</definedName>
    <definedName name="charge_other3">#REF!</definedName>
    <definedName name="charge_other4">#REF!</definedName>
    <definedName name="charge_other5">#REF!</definedName>
    <definedName name="charge_tradename">#REF!</definedName>
    <definedName name="CHARGE2">#REF!</definedName>
    <definedName name="CHARGE4">#REF!</definedName>
    <definedName name="chart">#REF!</definedName>
    <definedName name="ChartData">#REF!</definedName>
    <definedName name="check">#REF!</definedName>
    <definedName name="check1">#REF!</definedName>
    <definedName name="ChgClassFlag">#REF!</definedName>
    <definedName name="ChgStatusFlag">#REF!</definedName>
    <definedName name="Choices_Wrapper">#N/A</definedName>
    <definedName name="CHOOSE">#REF!</definedName>
    <definedName name="CI">#REF!</definedName>
    <definedName name="CIP">#REF!</definedName>
    <definedName name="CIQWBGuid">"1f5a91d4-5542-4639-807c-12862b3e28ba"</definedName>
    <definedName name="CIRC">#REF!</definedName>
    <definedName name="circ1">#REF!</definedName>
    <definedName name="circ2">#REF!</definedName>
    <definedName name="circb">#REF!</definedName>
    <definedName name="circular">#REF!</definedName>
    <definedName name="CISO">#REF!</definedName>
    <definedName name="CivilHide">#REF!</definedName>
    <definedName name="ClassA">#REF!</definedName>
    <definedName name="ClassB">#REF!</definedName>
    <definedName name="Classification">#REF!</definedName>
    <definedName name="claw">#REF!</definedName>
    <definedName name="client">#REF!</definedName>
    <definedName name="client_co">#REF!</definedName>
    <definedName name="closingDate">#REF!</definedName>
    <definedName name="ClosingPrice">#REF!</definedName>
    <definedName name="cmbs">#REF!</definedName>
    <definedName name="cms_dividends">#REF!</definedName>
    <definedName name="CMWH">#REF!</definedName>
    <definedName name="CO_Data_Elements">#REF!</definedName>
    <definedName name="CO_Factor">#REF!</definedName>
    <definedName name="CO2_Offsets_Construction">#REF!</definedName>
    <definedName name="COA">#REF!</definedName>
    <definedName name="Coal_Prices">#REF!</definedName>
    <definedName name="CoalInflation">#REF!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#REF!</definedName>
    <definedName name="coeff">#REF!</definedName>
    <definedName name="cogs">#REF!</definedName>
    <definedName name="COGS_as_a___of_Sales">#REF!</definedName>
    <definedName name="cogs_exhibit_letter">#REF!</definedName>
    <definedName name="cogs1">#REF!</definedName>
    <definedName name="cogs2">#REF!</definedName>
    <definedName name="cogs3">#REF!</definedName>
    <definedName name="cogs4">#REF!</definedName>
    <definedName name="cogs5">#REF!</definedName>
    <definedName name="colGasRevenue">#REF!</definedName>
    <definedName name="colGasVolume">#REF!</definedName>
    <definedName name="colPowerDelivery">#REF!</definedName>
    <definedName name="colPowerEndDate">#REF!</definedName>
    <definedName name="colPowerFlowDate">#REF!</definedName>
    <definedName name="colPowerRevenue">#REF!</definedName>
    <definedName name="colPowerTradeDate">#REF!</definedName>
    <definedName name="colPowerVolume">#REF!</definedName>
    <definedName name="column_heading">#REF!</definedName>
    <definedName name="comb">#REF!</definedName>
    <definedName name="comb2">#REF!</definedName>
    <definedName name="combbs">#REF!</definedName>
    <definedName name="CombinedTaxRate">#REF!</definedName>
    <definedName name="COMBINST">#REF!</definedName>
    <definedName name="COMBLBR">#REF!</definedName>
    <definedName name="combsources">#REF!</definedName>
    <definedName name="ComGen">#REF!</definedName>
    <definedName name="Comments">#REF!</definedName>
    <definedName name="CommercialPaper">#REF!</definedName>
    <definedName name="Commitment_Date">#REF!</definedName>
    <definedName name="Commodities">#REF!</definedName>
    <definedName name="common">#REF!</definedName>
    <definedName name="Common_Dividends">#REF!</definedName>
    <definedName name="Common_Lbr12">#REF!</definedName>
    <definedName name="Common_Lbr34">#REF!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on_TB12">#REF!</definedName>
    <definedName name="Common_TB34">#REF!</definedName>
    <definedName name="Common12">#REF!</definedName>
    <definedName name="Common34">#REF!</definedName>
    <definedName name="Commoncost">#REF!</definedName>
    <definedName name="Commoncost1">#REF!</definedName>
    <definedName name="CommonDividendsPaid">#REF!</definedName>
    <definedName name="CommonEquity">#REF!</definedName>
    <definedName name="CommonOutstanding">#REF!</definedName>
    <definedName name="Communication_Services_CAPX">#REF!</definedName>
    <definedName name="Communication_Services_EBIT">#REF!</definedName>
    <definedName name="Communication_Services_MAINT">#REF!</definedName>
    <definedName name="COMP">#REF!</definedName>
    <definedName name="Comp1">"DYNEGY INC                                                  |DYN"</definedName>
    <definedName name="Comp10">""</definedName>
    <definedName name="Comp2">"RELIANT ENERGY INC                                                  |RRI"</definedName>
    <definedName name="Comp3">"NRG ENERGY INC                                                  |NRG"</definedName>
    <definedName name="Comp4">""</definedName>
    <definedName name="Comp5">""</definedName>
    <definedName name="Comp6">""</definedName>
    <definedName name="Comp7">""</definedName>
    <definedName name="Comp8">""</definedName>
    <definedName name="Comp9">""</definedName>
    <definedName name="Company">#REF!</definedName>
    <definedName name="Company_Name">"Cavalier Homes, Inc."</definedName>
    <definedName name="company1fye">#REF!</definedName>
    <definedName name="companyfye">#REF!</definedName>
    <definedName name="CompanyHQ">#REF!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re">#REF!</definedName>
    <definedName name="CompletionDate">#REF!</definedName>
    <definedName name="CompList">#REF!</definedName>
    <definedName name="Comps">#REF!</definedName>
    <definedName name="coname">#REF!</definedName>
    <definedName name="CONCDATABASE">#REF!</definedName>
    <definedName name="ConcreteHide">#REF!</definedName>
    <definedName name="ConditionCol">39</definedName>
    <definedName name="Conductor">#REF!</definedName>
    <definedName name="ConfSwitch">#REF!</definedName>
    <definedName name="CONIS">#REF!</definedName>
    <definedName name="CONLBR">#REF!</definedName>
    <definedName name="cono_yes">#REF!</definedName>
    <definedName name="CONS1">#REF!</definedName>
    <definedName name="consbs">#REF!</definedName>
    <definedName name="consideration">#REF!</definedName>
    <definedName name="CONSINST">#REF!</definedName>
    <definedName name="Consolid" localSheetId="26" hidden="1">{#N/A,#N/A,FALSE,"O&amp;M by processes";#N/A,#N/A,FALSE,"Elec Act vs Bud";#N/A,#N/A,FALSE,"G&amp;A";#N/A,#N/A,FALSE,"BGS";#N/A,#N/A,FALSE,"Res Cost"}</definedName>
    <definedName name="Consolid" localSheetId="23"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26" hidden="1">{#N/A,#N/A,FALSE,"O&amp;M by processes";#N/A,#N/A,FALSE,"Elec Act vs Bud";#N/A,#N/A,FALSE,"G&amp;A";#N/A,#N/A,FALSE,"BGS";#N/A,#N/A,FALSE,"Res Cost"}</definedName>
    <definedName name="Consolidated" localSheetId="23" hidden="1">{#N/A,#N/A,FALSE,"O&amp;M by processes";#N/A,#N/A,FALSE,"Elec Act vs Bud";#N/A,#N/A,FALSE,"G&amp;A";#N/A,#N/A,FALSE,"BGS";#N/A,#N/A,FALSE,"Res Cost"}</definedName>
    <definedName name="Consolidated" hidden="1">{#N/A,#N/A,FALSE,"O&amp;M by processes";#N/A,#N/A,FALSE,"Elec Act vs Bud";#N/A,#N/A,FALSE,"G&amp;A";#N/A,#N/A,FALSE,"BGS";#N/A,#N/A,FALSE,"Res Cost"}</definedName>
    <definedName name="CONSTANT">#REF!</definedName>
    <definedName name="CONSTANT1">#REF!</definedName>
    <definedName name="ConstantsTable">#REF!</definedName>
    <definedName name="Constr_Indirects_Labor">#REF!</definedName>
    <definedName name="Construction_Contingency_Amount">#REF!</definedName>
    <definedName name="Construction_Delay">#REF!</definedName>
    <definedName name="Construction_Draw_Balance_of_Facility_Monthly_Percentages">#REF!</definedName>
    <definedName name="Construction_Draw_BOP_Spares_Monthly_Percentages">#REF!</definedName>
    <definedName name="Construction_Draw_GA_Salaries">#REF!</definedName>
    <definedName name="Construction_Draw_Gas_Interconnect_Monthly_Percentage">#REF!</definedName>
    <definedName name="Construction_Draw_Initial_Spares_Monthly_Percentages">#REF!</definedName>
    <definedName name="Construction_Draw_O_M_Mobilization_Monthly_Percentages">#REF!</definedName>
    <definedName name="Construction_Draw_Owners_Contig">#REF!</definedName>
    <definedName name="Construction_Draw_Power_Island_CT_Monthly_Percentage">#REF!</definedName>
    <definedName name="Construction_Draw_Power_Island_HRSG_Other_Monthly_Percentage">#REF!</definedName>
    <definedName name="Construction_Draw_Power_Island_ST_Monthly_Percentage">#REF!</definedName>
    <definedName name="Construction_Draw_Transmission_Interconnect_Monthly_Percentage">#REF!</definedName>
    <definedName name="Construction_Draw_Water_Interconnect_Monthly_Percentage">#REF!</definedName>
    <definedName name="Construction_Duration__months">#REF!</definedName>
    <definedName name="Construction_Duration_Planned">#REF!</definedName>
    <definedName name="Construction_Month_Date">#REF!</definedName>
    <definedName name="Construction_Other_G_A">#REF!</definedName>
    <definedName name="Construction_Period">#REF!</definedName>
    <definedName name="Construction_Professional_Services">#REF!</definedName>
    <definedName name="Construction_Public_Relations">#REF!</definedName>
    <definedName name="Construction_Salaries___Adders">#REF!</definedName>
    <definedName name="Construction_Travel___Entertainment">#REF!</definedName>
    <definedName name="ConstructionManagementFee">#REF!</definedName>
    <definedName name="Consumables">#REF!</definedName>
    <definedName name="Consumers">OFFSET(#REF!,0,0,COUNTA(#REF!),1)</definedName>
    <definedName name="cont">#REF!</definedName>
    <definedName name="cont2">#REF!</definedName>
    <definedName name="Contingency">#REF!</definedName>
    <definedName name="Contr" localSheetId="26" hidden="1">{#N/A,#N/A,FALSE,"Aging Summary";#N/A,#N/A,FALSE,"Ratio Analysis";#N/A,#N/A,FALSE,"Test 120 Day Accts";#N/A,#N/A,FALSE,"Tickmarks"}</definedName>
    <definedName name="Contr" localSheetId="23" hidden="1">{#N/A,#N/A,FALSE,"Aging Summary";#N/A,#N/A,FALSE,"Ratio Analysis";#N/A,#N/A,FALSE,"Test 120 Day Accts";#N/A,#N/A,FALSE,"Tickmarks"}</definedName>
    <definedName name="Contr" hidden="1">{#N/A,#N/A,FALSE,"Aging Summary";#N/A,#N/A,FALSE,"Ratio Analysis";#N/A,#N/A,FALSE,"Test 120 Day Accts";#N/A,#N/A,FALSE,"Tickmarks"}</definedName>
    <definedName name="Contract_Types">OFFSET(#REF!,0,0,COUNTA(#REF!)+0,1)</definedName>
    <definedName name="Contract25Generation">#REF!</definedName>
    <definedName name="Contract25MarketOppCosts">#REF!</definedName>
    <definedName name="Contract25Revenues">#REF!</definedName>
    <definedName name="Contracted_only">#REF!</definedName>
    <definedName name="Contracter_s_Markup">#REF!</definedName>
    <definedName name="contributory_charge">#REF!</definedName>
    <definedName name="ConversionToggle">#REF!</definedName>
    <definedName name="ConvertibleDebt">#REF!</definedName>
    <definedName name="ConvertibleDebt1">#REF!</definedName>
    <definedName name="ConvertibleDebt2">#REF!</definedName>
    <definedName name="ConvertibleDebt3">#REF!</definedName>
    <definedName name="ConvertibleDebt4">#REF!</definedName>
    <definedName name="ConvertibleDebtShares1">#REF!</definedName>
    <definedName name="ConvertibleDebtShares2">#REF!</definedName>
    <definedName name="ConvertibleDebtShares3">#REF!</definedName>
    <definedName name="ConvertibleDebtShares4">#REF!</definedName>
    <definedName name="ConvertiblePreferredBookValue">#REF!</definedName>
    <definedName name="ConvertiblePreferredBookValue1">#REF!</definedName>
    <definedName name="ConvertiblePreferredBookValue2">#REF!</definedName>
    <definedName name="ConvertiblePreferredLiquidValue">#REF!</definedName>
    <definedName name="ConvertiblePreferredLiquidValue1">#REF!</definedName>
    <definedName name="ConvertiblePreferredLiquidValue2">#REF!</definedName>
    <definedName name="ConvertiblePreferredShares1">#REF!</definedName>
    <definedName name="ConvertiblePreferredShares2">#REF!</definedName>
    <definedName name="converts">#REF!</definedName>
    <definedName name="COO" localSheetId="26" hidden="1">{#N/A,#N/A,FALSE,"Matrix";#N/A,#N/A,FALSE,"Cash Flow";#N/A,#N/A,FALSE,"10 Year Cost Analysis"}</definedName>
    <definedName name="COO" localSheetId="23" hidden="1">{#N/A,#N/A,FALSE,"Matrix";#N/A,#N/A,FALSE,"Cash Flow";#N/A,#N/A,FALSE,"10 Year Cost Analysis"}</definedName>
    <definedName name="COO" hidden="1">{#N/A,#N/A,FALSE,"Matrix";#N/A,#N/A,FALSE,"Cash Flow";#N/A,#N/A,FALSE,"10 Year Cost Analysis"}</definedName>
    <definedName name="COP">#REF!</definedName>
    <definedName name="CoPremium">#REF!</definedName>
    <definedName name="copy">#REF!</definedName>
    <definedName name="COPY1" localSheetId="26">{"PR1","pr1",TRUE,"Sch PR-1"}</definedName>
    <definedName name="COPY1" localSheetId="23">{"PR1","pr1",TRUE,"Sch PR-1"}</definedName>
    <definedName name="COPY1">{"PR1","pr1",TRUE,"Sch PR-1"}</definedName>
    <definedName name="copy2">#REF!</definedName>
    <definedName name="COPY3" localSheetId="26">{"PR1","pr1",TRUE,"Sch PR-1"}</definedName>
    <definedName name="COPY3" localSheetId="23">{"PR1","pr1",TRUE,"Sch PR-1"}</definedName>
    <definedName name="COPY3">{"PR1","pr1",TRUE,"Sch PR-1"}</definedName>
    <definedName name="copy5" localSheetId="26">{"PR1","pr1",TRUE,"Sch PR-1"}</definedName>
    <definedName name="copy5" localSheetId="23">{"PR1","pr1",TRUE,"Sch PR-1"}</definedName>
    <definedName name="copy5">{"PR1","pr1",TRUE,"Sch PR-1"}</definedName>
    <definedName name="copy7" localSheetId="26">{"PR1","pr1",TRUE,"Sch PR-1"}</definedName>
    <definedName name="copy7" localSheetId="23">{"PR1","pr1",TRUE,"Sch PR-1"}</definedName>
    <definedName name="copy7">{"PR1","pr1",TRUE,"Sch PR-1"}</definedName>
    <definedName name="CopyArea">#REF!</definedName>
    <definedName name="COPYBOT">#REF!</definedName>
    <definedName name="copydjk3" localSheetId="26">{"PR1","pr1",TRUE,"Sch PR-1"}</definedName>
    <definedName name="copydjk3" localSheetId="23">{"PR1","pr1",TRUE,"Sch PR-1"}</definedName>
    <definedName name="copydjk3">{"PR1","pr1",TRUE,"Sch PR-1"}</definedName>
    <definedName name="copyright">#REF!</definedName>
    <definedName name="COPYROW">#REF!</definedName>
    <definedName name="COPYTOP">#REF!</definedName>
    <definedName name="core_discrate1">#REF!</definedName>
    <definedName name="core_discrate10">#REF!</definedName>
    <definedName name="core_discrate11">#REF!</definedName>
    <definedName name="core_discrate12">#REF!</definedName>
    <definedName name="core_discrate13">#REF!</definedName>
    <definedName name="core_discrate14">#REF!</definedName>
    <definedName name="core_discrate15">#REF!</definedName>
    <definedName name="core_discrate16">#REF!</definedName>
    <definedName name="core_discrate17">#REF!</definedName>
    <definedName name="core_discrate18">#REF!</definedName>
    <definedName name="core_discrate19">#REF!</definedName>
    <definedName name="core_discrate2">#REF!</definedName>
    <definedName name="core_discrate20">#REF!</definedName>
    <definedName name="core_discrate3">#REF!</definedName>
    <definedName name="core_discrate4">#REF!</definedName>
    <definedName name="core_discrate5">#REF!</definedName>
    <definedName name="core_discrate6">#REF!</definedName>
    <definedName name="core_discrate7">#REF!</definedName>
    <definedName name="core_discrate8">#REF!</definedName>
    <definedName name="core_discrate9">#REF!</definedName>
    <definedName name="core_value">#REF!</definedName>
    <definedName name="core_value_a">#REF!</definedName>
    <definedName name="core_value_b">#REF!</definedName>
    <definedName name="core_value_c">#REF!</definedName>
    <definedName name="core_value_d">#REF!</definedName>
    <definedName name="core_value_e">#REF!</definedName>
    <definedName name="core_value_f">#REF!</definedName>
    <definedName name="core_value_g">#REF!</definedName>
    <definedName name="core_value_h">#REF!</definedName>
    <definedName name="core_value_i">#REF!</definedName>
    <definedName name="core_value_j">#REF!</definedName>
    <definedName name="core_value_K">#REF!</definedName>
    <definedName name="core_value_l">#REF!</definedName>
    <definedName name="core_value_m">#REF!</definedName>
    <definedName name="core_value_n">#REF!</definedName>
    <definedName name="core_value_o">#REF!</definedName>
    <definedName name="core_value_p">#REF!</definedName>
    <definedName name="core_value_q">#REF!</definedName>
    <definedName name="core_value_r">#REF!</definedName>
    <definedName name="core_value_s">#REF!</definedName>
    <definedName name="core_value_t">#REF!</definedName>
    <definedName name="CORP">#REF!</definedName>
    <definedName name="Corp_Admin_EBIT">#REF!</definedName>
    <definedName name="Corp_Savings_EBIT">#REF!</definedName>
    <definedName name="corp1">#REF!</definedName>
    <definedName name="corpbs">#REF!</definedName>
    <definedName name="corpcf">#REF!</definedName>
    <definedName name="corpcredit">#REF!</definedName>
    <definedName name="corpdebt">#REF!</definedName>
    <definedName name="corpexp">#REF!</definedName>
    <definedName name="corpis">#REF!</definedName>
    <definedName name="Corporate_Indirect_Total">#REF!</definedName>
    <definedName name="corporateGA">#REF!</definedName>
    <definedName name="corpwc">#REF!</definedName>
    <definedName name="corr_carA">#REF!</definedName>
    <definedName name="corr_carB">#REF!</definedName>
    <definedName name="corr_liftA">#REF!</definedName>
    <definedName name="corr_liftB">#REF!</definedName>
    <definedName name="corr_liftC">#REF!</definedName>
    <definedName name="corr_weldA">#REF!</definedName>
    <definedName name="corr_weldB">#REF!</definedName>
    <definedName name="corr_weldC">#REF!</definedName>
    <definedName name="cost">#REF!</definedName>
    <definedName name="cost_1">#REF!</definedName>
    <definedName name="cost_2">#REF!</definedName>
    <definedName name="Cost_Code_Combined_Description">#REF!</definedName>
    <definedName name="Cost_Code_Description">#REF!</definedName>
    <definedName name="Cost_Code_Labor">#REF!</definedName>
    <definedName name="Cost_Code_Material">#REF!</definedName>
    <definedName name="Cost_Code_Subcontract">#REF!</definedName>
    <definedName name="Cost_Code_Table_Description">#REF!</definedName>
    <definedName name="Cost_Code_Table_RangeName">#REF!</definedName>
    <definedName name="Costdebt">#REF!</definedName>
    <definedName name="costeq">#REF!</definedName>
    <definedName name="CostOfGoodsSold">#REF!</definedName>
    <definedName name="Costofsales">#REF!</definedName>
    <definedName name="costpref">#REF!</definedName>
    <definedName name="COSTTEST">#REF!</definedName>
    <definedName name="Count">#REF!</definedName>
    <definedName name="Counter">#REF!</definedName>
    <definedName name="Countries">#REF!</definedName>
    <definedName name="cov2a">#REF!</definedName>
    <definedName name="cov4a">#REF!</definedName>
    <definedName name="covenant_discrate">#REF!</definedName>
    <definedName name="covenant_value">#REF!</definedName>
    <definedName name="coversheet">#REF!</definedName>
    <definedName name="covertstart">#REF!</definedName>
    <definedName name="CPAGE">"37"</definedName>
    <definedName name="CPEAK">#REF!</definedName>
    <definedName name="CPERIOD">#REF!</definedName>
    <definedName name="CPI">#REF!</definedName>
    <definedName name="CPNMB">"1"</definedName>
    <definedName name="CPRating">#REF!</definedName>
    <definedName name="CPROFIT">#REF!</definedName>
    <definedName name="craAstoria2">#REF!</definedName>
    <definedName name="craAstoria3">#REF!</definedName>
    <definedName name="craAstoria4">#REF!</definedName>
    <definedName name="craAstoria5">#REF!</definedName>
    <definedName name="craAstoriaTotal">#REF!</definedName>
    <definedName name="craCapacityArray">#REF!</definedName>
    <definedName name="craGowanus">#REF!</definedName>
    <definedName name="craNarrows">#REF!</definedName>
    <definedName name="crate">#REF!</definedName>
    <definedName name="craTotal">#REF!</definedName>
    <definedName name="Create_Easton_Cost_Report">#REF!</definedName>
    <definedName name="CREDITMEMO">#REF!</definedName>
    <definedName name="CreditTable">#REF!</definedName>
    <definedName name="Crescent_Resources_CAPX">#REF!</definedName>
    <definedName name="Crescent_Resources_EBIT">#REF!</definedName>
    <definedName name="Crescent_Resources_MAINT">#REF!</definedName>
    <definedName name="CRISK">#REF!</definedName>
    <definedName name="crit">#REF!</definedName>
    <definedName name="_xlnm.Criteria">#REF!</definedName>
    <definedName name="criteria2">#REF!</definedName>
    <definedName name="CRO">#REF!</definedName>
    <definedName name="cRows">COUNTA(#REF!)</definedName>
    <definedName name="CS_AVG_SIZE">#REF!</definedName>
    <definedName name="CS_WELDING">#REF!</definedName>
    <definedName name="cshflw1">#REF!</definedName>
    <definedName name="cshflw2">#REF!</definedName>
    <definedName name="CSIssue">#REF!</definedName>
    <definedName name="ctacst">#REF!</definedName>
    <definedName name="ctact">#REF!</definedName>
    <definedName name="ctash">#REF!</definedName>
    <definedName name="CTCODE">#REF!</definedName>
    <definedName name="CTDELTA1">#REF!</definedName>
    <definedName name="CTDELTA2">#REF!</definedName>
    <definedName name="CTEPOS1">#REF!</definedName>
    <definedName name="CTEPOS2">#REF!</definedName>
    <definedName name="CTG_HR">#REF!</definedName>
    <definedName name="CTG_Power">#REF!</definedName>
    <definedName name="ctgcum">#REF!</definedName>
    <definedName name="ctgmo">#REF!</definedName>
    <definedName name="ctgmw">#REF!</definedName>
    <definedName name="CTGPOS1">#REF!</definedName>
    <definedName name="CTGPOS2">#REF!</definedName>
    <definedName name="ctgs">#REF!</definedName>
    <definedName name="ctgw">#REF!</definedName>
    <definedName name="CTIM2">"075954"</definedName>
    <definedName name="CTMONTH">#REF!</definedName>
    <definedName name="CTO_CableLengthByCableSize">#REF!</definedName>
    <definedName name="CTO_CableSize">#REF!</definedName>
    <definedName name="CTPROFIT1">#REF!</definedName>
    <definedName name="CTPROFIT2">#REF!</definedName>
    <definedName name="CTPSPLPOS">#REF!</definedName>
    <definedName name="ctrade_rateI">#REF!</definedName>
    <definedName name="ctrev">#REF!</definedName>
    <definedName name="ctsust">#REF!</definedName>
    <definedName name="CTUNIT">#REF!</definedName>
    <definedName name="ctytd">#REF!</definedName>
    <definedName name="Cum_Pollutant">#REF!</definedName>
    <definedName name="Cur_Tax">#REF!</definedName>
    <definedName name="curr">#REF!</definedName>
    <definedName name="Currencies">#REF!</definedName>
    <definedName name="currency">#REF!</definedName>
    <definedName name="currency_1">#REF!</definedName>
    <definedName name="currency_heading">#REF!</definedName>
    <definedName name="current">#REF!</definedName>
    <definedName name="Current_FTE">#REF!</definedName>
    <definedName name="CurrentAssets">#REF!</definedName>
    <definedName name="CurrentLiabilities">#REF!</definedName>
    <definedName name="CurrentRatio">#REF!</definedName>
    <definedName name="Curve_Cd">#REF!</definedName>
    <definedName name="Curve_Comm">#REF!</definedName>
    <definedName name="Curve_Count">#REF!</definedName>
    <definedName name="Curve_Curr">#REF!</definedName>
    <definedName name="Curve_Data">#REF!</definedName>
    <definedName name="Curve_Freq">#REF!</definedName>
    <definedName name="Curve_Loc">#REF!</definedName>
    <definedName name="Curve_Period">#REF!</definedName>
    <definedName name="Curve_Periods">#REF!</definedName>
    <definedName name="Curve_Ref_Dates">#REF!</definedName>
    <definedName name="Curve_Ref_Dt">#REF!</definedName>
    <definedName name="Curve_Risk">#REF!</definedName>
    <definedName name="Curve_UOM">#REF!</definedName>
    <definedName name="CurveNumbers">#REF!</definedName>
    <definedName name="Curves">#REF!</definedName>
    <definedName name="CustLookup">#REF!</definedName>
    <definedName name="CustNameList">#REF!</definedName>
    <definedName name="customer_discrate">#REF!</definedName>
    <definedName name="customer2">#REF!</definedName>
    <definedName name="customers_1">#REF!</definedName>
    <definedName name="customers_2">#REF!</definedName>
    <definedName name="CustomTaxRate">#REF!</definedName>
    <definedName name="CUSTVALUES">#REF!</definedName>
    <definedName name="CVOL">#REF!</definedName>
    <definedName name="Cwvu.GREY_ALL." hidden="1">#REF!</definedName>
    <definedName name="CYEPSGrowth">#REF!</definedName>
    <definedName name="d" localSheetId="17" hidden="1">{"summary1",#N/A,FALSE,"Summary of Values";"summary2",#N/A,FALSE,"Summary of Values";"weighted average returns",#N/A,FALSE,"WACC and WARA";"fixed asset detail",#N/A,FALSE,"Fixed Asset Detail"}</definedName>
    <definedName name="d" localSheetId="18" hidden="1">{"summary1",#N/A,FALSE,"Summary of Values";"summary2",#N/A,FALSE,"Summary of Values";"weighted average returns",#N/A,FALSE,"WACC and WARA";"fixed asset detail",#N/A,FALSE,"Fixed Asset Detail"}</definedName>
    <definedName name="d" localSheetId="19" hidden="1">{"summary1",#N/A,FALSE,"Summary of Values";"summary2",#N/A,FALSE,"Summary of Values";"weighted average returns",#N/A,FALSE,"WACC and WARA";"fixed asset detail",#N/A,FALSE,"Fixed Asset Detail"}</definedName>
    <definedName name="d" localSheetId="20" hidden="1">{"summary1",#N/A,FALSE,"Summary of Values";"summary2",#N/A,FALSE,"Summary of Values";"weighted average returns",#N/A,FALSE,"WACC and WARA";"fixed asset detail",#N/A,FALSE,"Fixed Asset Detail"}</definedName>
    <definedName name="d" localSheetId="21" hidden="1">{"summary1",#N/A,FALSE,"Summary of Values";"summary2",#N/A,FALSE,"Summary of Values";"weighted average returns",#N/A,FALSE,"WACC and WARA";"fixed asset detail",#N/A,FALSE,"Fixed Asset Detail"}</definedName>
    <definedName name="d" localSheetId="22" hidden="1">{"summary1",#N/A,FALSE,"Summary of Values";"summary2",#N/A,FALSE,"Summary of Values";"weighted average returns",#N/A,FALSE,"WACC and WARA";"fixed asset detail",#N/A,FALSE,"Fixed Asset Detail"}</definedName>
    <definedName name="d" localSheetId="1" hidden="1">{"summary1",#N/A,FALSE,"Summary of Values";"summary2",#N/A,FALSE,"Summary of Values";"weighted average returns",#N/A,FALSE,"WACC and WARA";"fixed asset detail",#N/A,FALSE,"Fixed Asset Detail"}</definedName>
    <definedName name="d" localSheetId="26" hidden="1">{"summary1",#N/A,FALSE,"Summary of Values";"summary2",#N/A,FALSE,"Summary of Values";"weighted average returns",#N/A,FALSE,"WACC and WARA";"fixed asset detail",#N/A,FALSE,"Fixed Asset Detail"}</definedName>
    <definedName name="d" localSheetId="23"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17" hidden="1">{"summary1",#N/A,FALSE,"Summary of Values";"summary2",#N/A,FALSE,"Summary of Values";"weighted average returns",#N/A,FALSE,"WACC and WARA";"fixed asset detail",#N/A,FALSE,"Fixed Asset Detail"}</definedName>
    <definedName name="d_1" localSheetId="18" hidden="1">{"summary1",#N/A,FALSE,"Summary of Values";"summary2",#N/A,FALSE,"Summary of Values";"weighted average returns",#N/A,FALSE,"WACC and WARA";"fixed asset detail",#N/A,FALSE,"Fixed Asset Detail"}</definedName>
    <definedName name="d_1" localSheetId="19" hidden="1">{"summary1",#N/A,FALSE,"Summary of Values";"summary2",#N/A,FALSE,"Summary of Values";"weighted average returns",#N/A,FALSE,"WACC and WARA";"fixed asset detail",#N/A,FALSE,"Fixed Asset Detail"}</definedName>
    <definedName name="d_1" localSheetId="20" hidden="1">{"summary1",#N/A,FALSE,"Summary of Values";"summary2",#N/A,FALSE,"Summary of Values";"weighted average returns",#N/A,FALSE,"WACC and WARA";"fixed asset detail",#N/A,FALSE,"Fixed Asset Detail"}</definedName>
    <definedName name="d_1" localSheetId="21" hidden="1">{"summary1",#N/A,FALSE,"Summary of Values";"summary2",#N/A,FALSE,"Summary of Values";"weighted average returns",#N/A,FALSE,"WACC and WARA";"fixed asset detail",#N/A,FALSE,"Fixed Asset Detail"}</definedName>
    <definedName name="d_1" localSheetId="22" hidden="1">{"summary1",#N/A,FALSE,"Summary of Values";"summary2",#N/A,FALSE,"Summary of Values";"weighted average returns",#N/A,FALSE,"WACC and WARA";"fixed asset detail",#N/A,FALSE,"Fixed Asset Detail"}</definedName>
    <definedName name="d_1" localSheetId="1" hidden="1">{"summary1",#N/A,FALSE,"Summary of Values";"summary2",#N/A,FALSE,"Summary of Values";"weighted average returns",#N/A,FALSE,"WACC and WARA";"fixed asset detail",#N/A,FALSE,"Fixed Asset Detail"}</definedName>
    <definedName name="d_1" localSheetId="26" hidden="1">{"summary1",#N/A,FALSE,"Summary of Values";"summary2",#N/A,FALSE,"Summary of Values";"weighted average returns",#N/A,FALSE,"WACC and WARA";"fixed asset detail",#N/A,FALSE,"Fixed Asset Detail"}</definedName>
    <definedName name="d_1" localSheetId="23"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_F" localSheetId="26">{"p1";"p2";"p3"}</definedName>
    <definedName name="D_F" localSheetId="23">{"p1";"p2";"p3"}</definedName>
    <definedName name="D_F">{"p1";"p2";"p3"}</definedName>
    <definedName name="D_Fuel">#REF!</definedName>
    <definedName name="D1_A_col">45</definedName>
    <definedName name="D1_B_col">46</definedName>
    <definedName name="D1_C_col">47</definedName>
    <definedName name="D1_D_col">48</definedName>
    <definedName name="D1_E_col">49</definedName>
    <definedName name="DA">#REF!</definedName>
    <definedName name="DA_Gas">#REF!</definedName>
    <definedName name="DA_Offpeak">#REF!</definedName>
    <definedName name="DA_Onpeak">#REF!</definedName>
    <definedName name="dada" localSheetId="26" hidden="1">{#N/A,#N/A,FALSE,"O&amp;M by processes";#N/A,#N/A,FALSE,"Elec Act vs Bud";#N/A,#N/A,FALSE,"G&amp;A";#N/A,#N/A,FALSE,"BGS";#N/A,#N/A,FALSE,"Res Cost"}</definedName>
    <definedName name="dada" localSheetId="23" hidden="1">{#N/A,#N/A,FALSE,"O&amp;M by processes";#N/A,#N/A,FALSE,"Elec Act vs Bud";#N/A,#N/A,FALSE,"G&amp;A";#N/A,#N/A,FALSE,"BGS";#N/A,#N/A,FALSE,"Res Cost"}</definedName>
    <definedName name="dada" hidden="1">{#N/A,#N/A,FALSE,"O&amp;M by processes";#N/A,#N/A,FALSE,"Elec Act vs Bud";#N/A,#N/A,FALSE,"G&amp;A";#N/A,#N/A,FALSE,"BGS";#N/A,#N/A,FALSE,"Res Cost"}</definedName>
    <definedName name="Daily">#REF!</definedName>
    <definedName name="DALBR">#REF!</definedName>
    <definedName name="dash">#REF!</definedName>
    <definedName name="data">#REF!</definedName>
    <definedName name="Data.Next">#REF!</definedName>
    <definedName name="Data_Labels">#REF!</definedName>
    <definedName name="Data_Set">#REF!</definedName>
    <definedName name="Data_Set2">#REF!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a">#REF!</definedName>
    <definedName name="data3">#REF!</definedName>
    <definedName name="data3a">#REF!</definedName>
    <definedName name="data4">#REF!</definedName>
    <definedName name="data4a">#REF!</definedName>
    <definedName name="data5">#REF!</definedName>
    <definedName name="data5a">#REF!</definedName>
    <definedName name="Data6">#REF!</definedName>
    <definedName name="Data7">#REF!</definedName>
    <definedName name="Data8">#REF!</definedName>
    <definedName name="Data9">#REF!</definedName>
    <definedName name="_xlnm.Database">#REF!</definedName>
    <definedName name="DataColEnd">#REF!</definedName>
    <definedName name="DataColStart">#REF!</definedName>
    <definedName name="DATAINST">#REF!</definedName>
    <definedName name="DataLabel1">#REF!</definedName>
    <definedName name="DataLabel10">#REF!</definedName>
    <definedName name="DataLabel11">#REF!</definedName>
    <definedName name="DataLabel12">#REF!</definedName>
    <definedName name="DataLabel13">#REF!</definedName>
    <definedName name="DataLabel14">#REF!</definedName>
    <definedName name="DataLabel15">#REF!</definedName>
    <definedName name="DataLabel16">#REF!</definedName>
    <definedName name="DataLabel17">#REF!</definedName>
    <definedName name="DataLabel18">#REF!</definedName>
    <definedName name="DataLabel19">#REF!</definedName>
    <definedName name="DataLabel2">#REF!</definedName>
    <definedName name="DataLabel20">#REF!</definedName>
    <definedName name="DataLabel3">#REF!</definedName>
    <definedName name="DataLabel4">#REF!</definedName>
    <definedName name="DataLabel5">#REF!</definedName>
    <definedName name="DataLabel6">#REF!</definedName>
    <definedName name="DataLabel7">#REF!</definedName>
    <definedName name="DataLabel8">#REF!</definedName>
    <definedName name="DataLabel9">#REF!</definedName>
    <definedName name="DataThrough">#REF!</definedName>
    <definedName name="Date" hidden="1">#REF!</definedName>
    <definedName name="DATE_SPREAD">#REF!</definedName>
    <definedName name="date_stamp">#REF!</definedName>
    <definedName name="DateHeader">#REF!</definedName>
    <definedName name="DateI2">#REF!</definedName>
    <definedName name="DateI3">#REF!</definedName>
    <definedName name="DateI5">#REF!</definedName>
    <definedName name="DateI6">#REF!</definedName>
    <definedName name="DateSwitch">#REF!</definedName>
    <definedName name="dave">#REF!</definedName>
    <definedName name="david">#REF!,#REF!,#REF!,#REF!,#REF!,#REF!,#REF!</definedName>
    <definedName name="DAYS">#REF!</definedName>
    <definedName name="Days_in_month">#REF!</definedName>
    <definedName name="DaysInventories">#REF!</definedName>
    <definedName name="DaysInventory">#REF!</definedName>
    <definedName name="DaysPayable">#REF!</definedName>
    <definedName name="DaysPayables">#REF!</definedName>
    <definedName name="DaysReceivables">#REF!</definedName>
    <definedName name="DB">#REF!</definedName>
    <definedName name="dbpdt">#REF!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E_Fixed_Fuel_Daily">#REF!</definedName>
    <definedName name="DCE_Fuel_Fixed">#REF!</definedName>
    <definedName name="DCE_Fuel_Var">#REF!</definedName>
    <definedName name="DCE_PPA_Fuel_Delta">#REF!</definedName>
    <definedName name="DCE_Var_Fuel_Daily">#REF!</definedName>
    <definedName name="dcf">#REF!</definedName>
    <definedName name="DCF_A_CORE">#REF!</definedName>
    <definedName name="DCF_A_DEV">#REF!</definedName>
    <definedName name="DCF_A_IP">#REF!</definedName>
    <definedName name="DCF_A2_CORE">#REF!</definedName>
    <definedName name="DCF_A2_DEV">#REF!</definedName>
    <definedName name="DCF_A2_IP">#REF!</definedName>
    <definedName name="DCF_AREA">#REF!</definedName>
    <definedName name="DCF_B_CORE">#REF!</definedName>
    <definedName name="DCF_B_DEV">#REF!</definedName>
    <definedName name="DCF_B_IP">#REF!</definedName>
    <definedName name="DCF_B2_CORE">#REF!</definedName>
    <definedName name="DCF_B2_DEV">#REF!</definedName>
    <definedName name="DCF_B2_IP">#REF!</definedName>
    <definedName name="DCF_C_CORE">#REF!</definedName>
    <definedName name="DCF_C_DEV">#REF!</definedName>
    <definedName name="DCF_C_IP">#REF!</definedName>
    <definedName name="DCF_C2_CORE">#REF!</definedName>
    <definedName name="DCF_C2_DEV">#REF!</definedName>
    <definedName name="DCF_C2_IP">#REF!</definedName>
    <definedName name="DCF_D_CORE">#REF!</definedName>
    <definedName name="DCF_D_DEV">#REF!</definedName>
    <definedName name="DCF_D_IP">#REF!</definedName>
    <definedName name="DCF_D2_CORE">#REF!</definedName>
    <definedName name="DCF_D2_DEV">#REF!</definedName>
    <definedName name="DCF_D2_IP">#REF!</definedName>
    <definedName name="DCF_E_CORE">#REF!</definedName>
    <definedName name="DCF_E_DEV">#REF!</definedName>
    <definedName name="DCF_E_IP">#REF!</definedName>
    <definedName name="DCF_E2_CORE">#REF!</definedName>
    <definedName name="DCF_E2_DEV">#REF!</definedName>
    <definedName name="DCF_E2_IP">#REF!</definedName>
    <definedName name="DCF_F_CORE">#REF!</definedName>
    <definedName name="DCF_F_DEV">#REF!</definedName>
    <definedName name="DCF_F_IP">#REF!</definedName>
    <definedName name="DCF_F2_CORE">#REF!</definedName>
    <definedName name="DCF_F2_DEV">#REF!</definedName>
    <definedName name="DCF_F2_IP">#REF!</definedName>
    <definedName name="DCF_G_CORE">#REF!</definedName>
    <definedName name="DCF_G_DEV">#REF!</definedName>
    <definedName name="DCF_G_IP">#REF!</definedName>
    <definedName name="DCF_G2_CORE">#REF!</definedName>
    <definedName name="DCF_G2_DEV">#REF!</definedName>
    <definedName name="DCF_G2_IP">#REF!</definedName>
    <definedName name="DCF_H_CORE">#REF!</definedName>
    <definedName name="DCF_H_DEV">#REF!</definedName>
    <definedName name="DCF_H_IP">#REF!</definedName>
    <definedName name="DCF_H2_CORE">#REF!</definedName>
    <definedName name="DCF_H2_DEV">#REF!</definedName>
    <definedName name="DCF_H2_IP">#REF!</definedName>
    <definedName name="DCF_I_CORE">#REF!</definedName>
    <definedName name="DCF_I_DEV">#REF!</definedName>
    <definedName name="DCF_I_IP">#REF!</definedName>
    <definedName name="DCF_I2_CORE">#REF!</definedName>
    <definedName name="DCF_I2_DEV">#REF!</definedName>
    <definedName name="DCF_I2_IP">#REF!</definedName>
    <definedName name="DCF_J_CORE">#REF!</definedName>
    <definedName name="DCF_J_DEV">#REF!</definedName>
    <definedName name="DCF_J_IP">#REF!</definedName>
    <definedName name="DCF_J2_CORE">#REF!</definedName>
    <definedName name="DCF_J2_DEV">#REF!</definedName>
    <definedName name="DCF_J2_IP">#REF!</definedName>
    <definedName name="DCF_K_CORE">#REF!</definedName>
    <definedName name="DCF_K_DEV">#REF!</definedName>
    <definedName name="DCF_K_IP">#REF!</definedName>
    <definedName name="DCF_K2_CORE">#REF!</definedName>
    <definedName name="DCF_K2_DEV">#REF!</definedName>
    <definedName name="DCF_K2_IP">#REF!</definedName>
    <definedName name="DCF_L_CORE">#REF!</definedName>
    <definedName name="DCF_L_DEV">#REF!</definedName>
    <definedName name="DCF_L_IP">#REF!</definedName>
    <definedName name="DCF_L2_CORE">#REF!</definedName>
    <definedName name="DCF_L2_DEV">#REF!</definedName>
    <definedName name="DCF_L2_IP">#REF!</definedName>
    <definedName name="DCF_line">#REF!</definedName>
    <definedName name="DCF_M_CORE">#REF!</definedName>
    <definedName name="DCF_M_DEV">#REF!</definedName>
    <definedName name="DCF_M_IP">#REF!</definedName>
    <definedName name="DCF_M2_CORE">#REF!</definedName>
    <definedName name="DCF_M2_DEV">#REF!</definedName>
    <definedName name="DCF_M2_IP">#REF!</definedName>
    <definedName name="DCF_N_CORE">#REF!</definedName>
    <definedName name="DCF_N_DEV">#REF!</definedName>
    <definedName name="DCF_N_IP">#REF!</definedName>
    <definedName name="DCF_N2_CORE">#REF!</definedName>
    <definedName name="DCF_N2_DEV">#REF!</definedName>
    <definedName name="DCF_N2_IP">#REF!</definedName>
    <definedName name="DCF_O_CORE">#REF!</definedName>
    <definedName name="DCF_O_DEV">#REF!</definedName>
    <definedName name="DCF_O_IP">#REF!</definedName>
    <definedName name="DCF_O2_CORE">#REF!</definedName>
    <definedName name="DCF_O2_DEV">#REF!</definedName>
    <definedName name="DCF_O2_IP">#REF!</definedName>
    <definedName name="DCF_P_CORE">#REF!</definedName>
    <definedName name="DCF_P_DEV">#REF!</definedName>
    <definedName name="DCF_P_IP">#REF!</definedName>
    <definedName name="DCF_P2_CORE">#REF!</definedName>
    <definedName name="DCF_P2_DEV">#REF!</definedName>
    <definedName name="DCF_P2_IP">#REF!</definedName>
    <definedName name="DCF_Q_CORE">#REF!</definedName>
    <definedName name="DCF_Q_DEV">#REF!</definedName>
    <definedName name="DCF_Q_IP">#REF!</definedName>
    <definedName name="DCF_Q2_CORE">#REF!</definedName>
    <definedName name="DCF_Q2_DEV">#REF!</definedName>
    <definedName name="DCF_Q2_IP">#REF!</definedName>
    <definedName name="DCF_R_CORE">#REF!</definedName>
    <definedName name="DCF_R_DEV">#REF!</definedName>
    <definedName name="DCF_R_IP">#REF!</definedName>
    <definedName name="DCF_R2_CORE">#REF!</definedName>
    <definedName name="DCF_R2_DEV">#REF!</definedName>
    <definedName name="DCF_R2_IP">#REF!</definedName>
    <definedName name="DCF_Rate">#REF!</definedName>
    <definedName name="DCF_S_CORE">#REF!</definedName>
    <definedName name="DCF_S_DEV">#REF!</definedName>
    <definedName name="DCF_S_IP">#REF!</definedName>
    <definedName name="DCF_S2_CORE">#REF!</definedName>
    <definedName name="DCF_S2_DEV">#REF!</definedName>
    <definedName name="DCF_S2_IP">#REF!</definedName>
    <definedName name="Dcf_start">#REF!</definedName>
    <definedName name="DCF_T_CORE">#REF!</definedName>
    <definedName name="DCF_T_DEV">#REF!</definedName>
    <definedName name="DCF_T_IP">#REF!</definedName>
    <definedName name="DCF_T2_CORE">#REF!</definedName>
    <definedName name="DCF_T2_DEV">#REF!</definedName>
    <definedName name="DCF_T2_IP">#REF!</definedName>
    <definedName name="dcr">#REF!</definedName>
    <definedName name="DCRCALC">#REF!</definedName>
    <definedName name="DCS">#REF!</definedName>
    <definedName name="dd" localSheetId="26" hidden="1">{#N/A,#N/A,FALSE,"COMPLETE";#N/A,#N/A,FALSE,"WARRANTY";#N/A,#N/A,FALSE,"HOUSTON"}</definedName>
    <definedName name="dd" localSheetId="23" hidden="1">{#N/A,#N/A,FALSE,"COMPLETE";#N/A,#N/A,FALSE,"WARRANTY";#N/A,#N/A,FALSE,"HOUSTON"}</definedName>
    <definedName name="dd" hidden="1">{#N/A,#N/A,FALSE,"COMPLETE";#N/A,#N/A,FALSE,"WARRANTY";#N/A,#N/A,FALSE,"HOUSTON"}</definedName>
    <definedName name="DDDD">#REF!</definedName>
    <definedName name="DE_Ratio">#REF!</definedName>
    <definedName name="Deal">#REF!</definedName>
    <definedName name="DealNumber">#REF!</definedName>
    <definedName name="DealTaxRate">#REF!</definedName>
    <definedName name="DealType">#REF!</definedName>
    <definedName name="DEAR">#REF!</definedName>
    <definedName name="DEARFUN1">#REF!</definedName>
    <definedName name="DEARG">#REF!</definedName>
    <definedName name="Debt">#REF!</definedName>
    <definedName name="debt_rate">#REF!</definedName>
    <definedName name="Debt_ratio_DCC">#REF!</definedName>
    <definedName name="Debt_ratio_DEC">#REF!</definedName>
    <definedName name="Debt_ratio_DEC_sensitivity">#REF!</definedName>
    <definedName name="debt05">#REF!</definedName>
    <definedName name="DEBT1997">#REF!</definedName>
    <definedName name="DEBT1998">#REF!</definedName>
    <definedName name="debt1998a">#REF!</definedName>
    <definedName name="DEBT1999">#REF!</definedName>
    <definedName name="debt2">#REF!</definedName>
    <definedName name="DEBT2000">#REF!</definedName>
    <definedName name="DEBT2001">#REF!</definedName>
    <definedName name="DEBT2002">#REF!</definedName>
    <definedName name="DEBT2003">#REF!</definedName>
    <definedName name="DEBTALL">#REF!</definedName>
    <definedName name="debtArray">#REF!</definedName>
    <definedName name="DebtBookCapitalization">#REF!</definedName>
    <definedName name="DebtConvertPrice1">#REF!</definedName>
    <definedName name="DebtConvertPrice2">#REF!</definedName>
    <definedName name="DebtConvertPrice3">#REF!</definedName>
    <definedName name="DebtConvertPrice4">#REF!</definedName>
    <definedName name="Debtcost">#REF!</definedName>
    <definedName name="Debtcost1">#REF!</definedName>
    <definedName name="DebtEBITDA">#REF!</definedName>
    <definedName name="DebtMarketCapitalization">#REF!</definedName>
    <definedName name="DebtRate">#REF!</definedName>
    <definedName name="DebtRentBookCapitalization">#REF!</definedName>
    <definedName name="DebtRentEBITDAR">#REF!</definedName>
    <definedName name="DebtRentMarketCapitalization">#REF!</definedName>
    <definedName name="DebtScenarioChooser">#REF!</definedName>
    <definedName name="DebttoEquity">#REF!</definedName>
    <definedName name="Dec">#REF!</definedName>
    <definedName name="dec_funds_from_operations">#REF!</definedName>
    <definedName name="dec_Minority_interest_activity">#REF!</definedName>
    <definedName name="dec_oper_lease_debt">#REF!</definedName>
    <definedName name="dec_oper_lease_depr">#REF!</definedName>
    <definedName name="dec_oper_lease_interest">#REF!</definedName>
    <definedName name="December">#REF!</definedName>
    <definedName name="Decisions">1</definedName>
    <definedName name="decomm_a">#REF!</definedName>
    <definedName name="decomm_b">#REF!</definedName>
    <definedName name="decpromo">#REF!</definedName>
    <definedName name="decr">#REF!</definedName>
    <definedName name="def_pct">#REF!</definedName>
    <definedName name="def_tax">#REF!</definedName>
    <definedName name="def_tax_adder">#REF!</definedName>
    <definedName name="defcit_pct">#REF!</definedName>
    <definedName name="deferredinc">#REF!</definedName>
    <definedName name="DeferredTaxes">#REF!</definedName>
    <definedName name="deficiency_factor">#REF!</definedName>
    <definedName name="deficiency_rate">#REF!</definedName>
    <definedName name="deficit_pct">#REF!</definedName>
    <definedName name="defrev">#REF!</definedName>
    <definedName name="DEFS_EBIT">#REF!</definedName>
    <definedName name="DEHINST">#REF!</definedName>
    <definedName name="DEHLBR">#REF!</definedName>
    <definedName name="DEHMAT">#REF!</definedName>
    <definedName name="Del_adder">#REF!</definedName>
    <definedName name="Delay">#REF!</definedName>
    <definedName name="Delay1">#REF!</definedName>
    <definedName name="delete" localSheetId="17" hidden="1">{"summary",#N/A,FALSE,"PCR DIRECTORY"}</definedName>
    <definedName name="delete" localSheetId="18" hidden="1">{"summary",#N/A,FALSE,"PCR DIRECTORY"}</definedName>
    <definedName name="delete" localSheetId="19" hidden="1">{"summary",#N/A,FALSE,"PCR DIRECTORY"}</definedName>
    <definedName name="delete" localSheetId="20" hidden="1">{"summary",#N/A,FALSE,"PCR DIRECTORY"}</definedName>
    <definedName name="delete" localSheetId="21" hidden="1">{"summary",#N/A,FALSE,"PCR DIRECTORY"}</definedName>
    <definedName name="delete" localSheetId="22" hidden="1">{"summary",#N/A,FALSE,"PCR DIRECTORY"}</definedName>
    <definedName name="delete" localSheetId="1" hidden="1">{"summary",#N/A,FALSE,"PCR DIRECTORY"}</definedName>
    <definedName name="delete" localSheetId="26" hidden="1">{"summary",#N/A,FALSE,"PCR DIRECTORY"}</definedName>
    <definedName name="delete" localSheetId="23" hidden="1">{"summary",#N/A,FALSE,"PCR DIRECTORY"}</definedName>
    <definedName name="delete" hidden="1">{"summary",#N/A,FALSE,"PCR DIRECTORY"}</definedName>
    <definedName name="delete_1" localSheetId="17" hidden="1">{"STMT OF CASH FLOWS",#N/A,FALSE,"Cash Flows Indirect"}</definedName>
    <definedName name="delete_1" localSheetId="18" hidden="1">{"STMT OF CASH FLOWS",#N/A,FALSE,"Cash Flows Indirect"}</definedName>
    <definedName name="delete_1" localSheetId="19" hidden="1">{"STMT OF CASH FLOWS",#N/A,FALSE,"Cash Flows Indirect"}</definedName>
    <definedName name="delete_1" localSheetId="20" hidden="1">{"STMT OF CASH FLOWS",#N/A,FALSE,"Cash Flows Indirect"}</definedName>
    <definedName name="delete_1" localSheetId="21" hidden="1">{"STMT OF CASH FLOWS",#N/A,FALSE,"Cash Flows Indirect"}</definedName>
    <definedName name="delete_1" localSheetId="22" hidden="1">{"STMT OF CASH FLOWS",#N/A,FALSE,"Cash Flows Indirect"}</definedName>
    <definedName name="delete_1" localSheetId="1" hidden="1">{"STMT OF CASH FLOWS",#N/A,FALSE,"Cash Flows Indirect"}</definedName>
    <definedName name="delete_1" localSheetId="26" hidden="1">{"STMT OF CASH FLOWS",#N/A,FALSE,"Cash Flows Indirect"}</definedName>
    <definedName name="delete_1" localSheetId="23" hidden="1">{"STMT OF CASH FLOWS",#N/A,FALSE,"Cash Flows Indirect"}</definedName>
    <definedName name="delete_1" hidden="1">{"STMT OF CASH FLOWS",#N/A,FALSE,"Cash Flows Indirect"}</definedName>
    <definedName name="delete2" localSheetId="17" hidden="1">{"BALANCE SHEET ACCTS",#N/A,TRUE,"Working Trial Balance";"INCOME STMT ACCTS",#N/A,TRUE,"Working Trial Balance"}</definedName>
    <definedName name="delete2" localSheetId="18" hidden="1">{"BALANCE SHEET ACCTS",#N/A,TRUE,"Working Trial Balance";"INCOME STMT ACCTS",#N/A,TRUE,"Working Trial Balance"}</definedName>
    <definedName name="delete2" localSheetId="19" hidden="1">{"BALANCE SHEET ACCTS",#N/A,TRUE,"Working Trial Balance";"INCOME STMT ACCTS",#N/A,TRUE,"Working Trial Balance"}</definedName>
    <definedName name="delete2" localSheetId="20" hidden="1">{"BALANCE SHEET ACCTS",#N/A,TRUE,"Working Trial Balance";"INCOME STMT ACCTS",#N/A,TRUE,"Working Trial Balance"}</definedName>
    <definedName name="delete2" localSheetId="21" hidden="1">{"BALANCE SHEET ACCTS",#N/A,TRUE,"Working Trial Balance";"INCOME STMT ACCTS",#N/A,TRUE,"Working Trial Balance"}</definedName>
    <definedName name="delete2" localSheetId="22" hidden="1">{"BALANCE SHEET ACCTS",#N/A,TRUE,"Working Trial Balance";"INCOME STMT ACCTS",#N/A,TRUE,"Working Trial Balance"}</definedName>
    <definedName name="delete2" localSheetId="1" hidden="1">{"BALANCE SHEET ACCTS",#N/A,TRUE,"Working Trial Balance";"INCOME STMT ACCTS",#N/A,TRUE,"Working Trial Balance"}</definedName>
    <definedName name="delete2" localSheetId="26" hidden="1">{"BALANCE SHEET ACCTS",#N/A,TRUE,"Working Trial Balance";"INCOME STMT ACCTS",#N/A,TRUE,"Working Trial Balance"}</definedName>
    <definedName name="delete2" localSheetId="23"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17" hidden="1">{"BALANCE SHEET ACCTS",#N/A,TRUE,"Working Trial Balance";"INCOME STMT ACCTS",#N/A,TRUE,"Working Trial Balance"}</definedName>
    <definedName name="delete2_1" localSheetId="18" hidden="1">{"BALANCE SHEET ACCTS",#N/A,TRUE,"Working Trial Balance";"INCOME STMT ACCTS",#N/A,TRUE,"Working Trial Balance"}</definedName>
    <definedName name="delete2_1" localSheetId="19" hidden="1">{"BALANCE SHEET ACCTS",#N/A,TRUE,"Working Trial Balance";"INCOME STMT ACCTS",#N/A,TRUE,"Working Trial Balance"}</definedName>
    <definedName name="delete2_1" localSheetId="20" hidden="1">{"BALANCE SHEET ACCTS",#N/A,TRUE,"Working Trial Balance";"INCOME STMT ACCTS",#N/A,TRUE,"Working Trial Balance"}</definedName>
    <definedName name="delete2_1" localSheetId="21" hidden="1">{"BALANCE SHEET ACCTS",#N/A,TRUE,"Working Trial Balance";"INCOME STMT ACCTS",#N/A,TRUE,"Working Trial Balance"}</definedName>
    <definedName name="delete2_1" localSheetId="22" hidden="1">{"BALANCE SHEET ACCTS",#N/A,TRUE,"Working Trial Balance";"INCOME STMT ACCTS",#N/A,TRUE,"Working Trial Balance"}</definedName>
    <definedName name="delete2_1" localSheetId="1" hidden="1">{"BALANCE SHEET ACCTS",#N/A,TRUE,"Working Trial Balance";"INCOME STMT ACCTS",#N/A,TRUE,"Working Trial Balance"}</definedName>
    <definedName name="delete2_1" localSheetId="26" hidden="1">{"BALANCE SHEET ACCTS",#N/A,TRUE,"Working Trial Balance";"INCOME STMT ACCTS",#N/A,TRUE,"Working Trial Balance"}</definedName>
    <definedName name="delete2_1" localSheetId="23" hidden="1">{"BALANCE SHEET ACCTS",#N/A,TRUE,"Working Trial Balance";"INCOME STMT ACCTS",#N/A,TRUE,"Working Trial Balance"}</definedName>
    <definedName name="delete2_1" hidden="1">{"BALANCE SHEET ACCTS",#N/A,TRUE,"Working Trial Balance";"INCOME STMT ACCTS",#N/A,TRUE,"Working Trial Balance"}</definedName>
    <definedName name="DENAASSETSC_Fees">#REF!</definedName>
    <definedName name="DENAGASCOSTDATE">#REF!</definedName>
    <definedName name="DENAINDEXAMT">#REF!</definedName>
    <definedName name="DENAINDEXDATE">#REF!</definedName>
    <definedName name="DENAPORT">#REF!</definedName>
    <definedName name="DENATOTAL">#REF!</definedName>
    <definedName name="DENATransTotal">#REF!</definedName>
    <definedName name="DENAVOL">#REF!</definedName>
    <definedName name="dep00">#REF!</definedName>
    <definedName name="Department">#REF!</definedName>
    <definedName name="depends">#REF!,#REF!,#REF!</definedName>
    <definedName name="DepnTrueUp" hidden="1">#REF! #REF! #REF!</definedName>
    <definedName name="depr">#REF!</definedName>
    <definedName name="Depr_Sched">#REF!</definedName>
    <definedName name="Depr1">#REF!</definedName>
    <definedName name="Depr2">#REF!</definedName>
    <definedName name="DEPRECAMORT">#REF!</definedName>
    <definedName name="Depreciable_Cost">#REF!</definedName>
    <definedName name="Depreciation">#N/A</definedName>
    <definedName name="Depreciation_Sched">#REF!</definedName>
    <definedName name="DepreciationAndDepletion">#REF!</definedName>
    <definedName name="DeprWt1">#REF!</definedName>
    <definedName name="DeprWt2">#REF!</definedName>
    <definedName name="DeptAliasCol">#REF!</definedName>
    <definedName name="DeptCol">#REF!</definedName>
    <definedName name="DES">#REF!</definedName>
    <definedName name="DESC">#REF!</definedName>
    <definedName name="Description">#REF!</definedName>
    <definedName name="Description1">#REF!</definedName>
    <definedName name="Description2">#REF!</definedName>
    <definedName name="Description3">#REF!</definedName>
    <definedName name="Description4">#REF!</definedName>
    <definedName name="DETAIL">#REF!</definedName>
    <definedName name="DetailData">#REF!</definedName>
    <definedName name="DETM">#REF!</definedName>
    <definedName name="DETMPNL">#REF!</definedName>
    <definedName name="dev_discrate1">#REF!</definedName>
    <definedName name="dev_discrate10">#REF!</definedName>
    <definedName name="dev_discrate11">#REF!</definedName>
    <definedName name="dev_discrate12">#REF!</definedName>
    <definedName name="dev_discrate13">#REF!</definedName>
    <definedName name="dev_discrate14">#REF!</definedName>
    <definedName name="dev_discrate15">#REF!</definedName>
    <definedName name="dev_discrate16">#REF!</definedName>
    <definedName name="dev_discrate17">#REF!</definedName>
    <definedName name="dev_discrate18">#REF!</definedName>
    <definedName name="dev_discrate19">#REF!</definedName>
    <definedName name="dev_discrate2">#REF!</definedName>
    <definedName name="dev_discrate3">#REF!</definedName>
    <definedName name="dev_discrate4">#REF!</definedName>
    <definedName name="dev_discrate5">#REF!</definedName>
    <definedName name="dev_discrate6">#REF!</definedName>
    <definedName name="dev_discrate7">#REF!</definedName>
    <definedName name="dev_discrate8">#REF!</definedName>
    <definedName name="dev_discrate9">#REF!</definedName>
    <definedName name="dev_value">#REF!</definedName>
    <definedName name="dev_value_a">#REF!</definedName>
    <definedName name="dev_value_b">#REF!</definedName>
    <definedName name="dev_value_c">#REF!</definedName>
    <definedName name="dev_value_d">#REF!</definedName>
    <definedName name="dev_value_e">#REF!</definedName>
    <definedName name="dev_value_f">#REF!</definedName>
    <definedName name="dev_value_g">#REF!</definedName>
    <definedName name="dev_value_h">#REF!</definedName>
    <definedName name="dev_value_i">#REF!</definedName>
    <definedName name="dev_value_j">#REF!</definedName>
    <definedName name="dev_value_k">#REF!</definedName>
    <definedName name="dev_value_l">#REF!</definedName>
    <definedName name="dev_value_m">#REF!</definedName>
    <definedName name="dev_value_n">#REF!</definedName>
    <definedName name="dev_value_o">#REF!</definedName>
    <definedName name="dev_value_p">#REF!</definedName>
    <definedName name="dev_value_q">#REF!</definedName>
    <definedName name="dev_value_r">#REF!</definedName>
    <definedName name="dev_value_s">#REF!</definedName>
    <definedName name="dev_value_t">#REF!</definedName>
    <definedName name="developed_discrate">#REF!</definedName>
    <definedName name="developed1">#REF!</definedName>
    <definedName name="Development_Budget">#REF!</definedName>
    <definedName name="Development_Contingency">#REF!</definedName>
    <definedName name="df" localSheetId="26">{"p1";"p2";"p3"}</definedName>
    <definedName name="df" localSheetId="23">{"p1";"p2";"p3"}</definedName>
    <definedName name="df">{"p1";"p2";"p3"}</definedName>
    <definedName name="dfasdf" localSheetId="26">{0;0;0;0;1;#N/A;0.26;0.15;0.24;0.17;2;TRUE;TRUE;FALSE;FALSE;FALSE;#N/A;1;#N/A;1;1;"";""}</definedName>
    <definedName name="dfasdf" localSheetId="23">{0;0;0;0;1;#N/A;0.26;0.15;0.24;0.17;2;TRUE;TRUE;FALSE;FALSE;FALSE;#N/A;1;#N/A;1;1;"";""}</definedName>
    <definedName name="dfasdf">{0;0;0;0;1;#N/A;0.26;0.15;0.24;0.17;2;TRUE;TRUE;FALSE;FALSE;FALSE;#N/A;1;#N/A;1;1;"";""}</definedName>
    <definedName name="dfd">#REF!,#REF!,#REF!,#REF!</definedName>
    <definedName name="dfdf">#REF!</definedName>
    <definedName name="DFG" localSheetId="26" hidden="1">{#N/A,#N/A,FALSE,"Assumptions",#N/A;#N/A,FALSE,"N-IS-Sum",#N/A,#N/A;FALSE,"N-St-Sum",#N/A,#N/A,FALSE;"Inc Stmt",#N/A,#N/A,FALSE,"Stats"}</definedName>
    <definedName name="DFG" localSheetId="23" hidden="1">{#N/A,#N/A,FALSE,"Assumptions",#N/A;#N/A,FALSE,"N-IS-Sum",#N/A,#N/A;FALSE,"N-St-Sum",#N/A,#N/A,FALSE;"Inc Stmt",#N/A,#N/A,FALSE,"Stats"}</definedName>
    <definedName name="DFG" hidden="1">{#N/A,#N/A,FALSE,"Assumptions",#N/A;#N/A,FALSE,"N-IS-Sum",#N/A,#N/A;FALSE,"N-St-Sum",#N/A,#N/A,FALSE;"Inc Stmt",#N/A,#N/A,FALSE,"Stats"}</definedName>
    <definedName name="dg">#REF!</definedName>
    <definedName name="dh" localSheetId="17" hidden="1">{"historical acquirer",#N/A,FALSE,"Historical Performance";"historical target",#N/A,FALSE,"Historical Performance"}</definedName>
    <definedName name="dh" localSheetId="18" hidden="1">{"historical acquirer",#N/A,FALSE,"Historical Performance";"historical target",#N/A,FALSE,"Historical Performance"}</definedName>
    <definedName name="dh" localSheetId="19" hidden="1">{"historical acquirer",#N/A,FALSE,"Historical Performance";"historical target",#N/A,FALSE,"Historical Performance"}</definedName>
    <definedName name="dh" localSheetId="20" hidden="1">{"historical acquirer",#N/A,FALSE,"Historical Performance";"historical target",#N/A,FALSE,"Historical Performance"}</definedName>
    <definedName name="dh" localSheetId="21" hidden="1">{"historical acquirer",#N/A,FALSE,"Historical Performance";"historical target",#N/A,FALSE,"Historical Performance"}</definedName>
    <definedName name="dh" localSheetId="22" hidden="1">{"historical acquirer",#N/A,FALSE,"Historical Performance";"historical target",#N/A,FALSE,"Historical Performance"}</definedName>
    <definedName name="dh" localSheetId="1" hidden="1">{"historical acquirer",#N/A,FALSE,"Historical Performance";"historical target",#N/A,FALSE,"Historical Performance"}</definedName>
    <definedName name="dh" localSheetId="26" hidden="1">{"historical acquirer",#N/A,FALSE,"Historical Performance";"historical target",#N/A,FALSE,"Historical Performance"}</definedName>
    <definedName name="dh" localSheetId="23" hidden="1">{"historical acquirer",#N/A,FALSE,"Historical Performance";"historical target",#N/A,FALSE,"Historical Performance"}</definedName>
    <definedName name="dh" hidden="1">{"historical acquirer",#N/A,FALSE,"Historical Performance";"historical target",#N/A,FALSE,"Historical Performance"}</definedName>
    <definedName name="dh_1" localSheetId="17" hidden="1">{"historical acquirer",#N/A,FALSE,"Historical Performance";"historical target",#N/A,FALSE,"Historical Performance"}</definedName>
    <definedName name="dh_1" localSheetId="18" hidden="1">{"historical acquirer",#N/A,FALSE,"Historical Performance";"historical target",#N/A,FALSE,"Historical Performance"}</definedName>
    <definedName name="dh_1" localSheetId="19" hidden="1">{"historical acquirer",#N/A,FALSE,"Historical Performance";"historical target",#N/A,FALSE,"Historical Performance"}</definedName>
    <definedName name="dh_1" localSheetId="20" hidden="1">{"historical acquirer",#N/A,FALSE,"Historical Performance";"historical target",#N/A,FALSE,"Historical Performance"}</definedName>
    <definedName name="dh_1" localSheetId="21" hidden="1">{"historical acquirer",#N/A,FALSE,"Historical Performance";"historical target",#N/A,FALSE,"Historical Performance"}</definedName>
    <definedName name="dh_1" localSheetId="22" hidden="1">{"historical acquirer",#N/A,FALSE,"Historical Performance";"historical target",#N/A,FALSE,"Historical Performance"}</definedName>
    <definedName name="dh_1" localSheetId="1" hidden="1">{"historical acquirer",#N/A,FALSE,"Historical Performance";"historical target",#N/A,FALSE,"Historical Performance"}</definedName>
    <definedName name="dh_1" localSheetId="26" hidden="1">{"historical acquirer",#N/A,FALSE,"Historical Performance";"historical target",#N/A,FALSE,"Historical Performance"}</definedName>
    <definedName name="dh_1" localSheetId="23" hidden="1">{"historical acquirer",#N/A,FALSE,"Historical Performance";"historical target",#N/A,FALSE,"Historical Performance"}</definedName>
    <definedName name="dh_1" hidden="1">{"historical acquirer",#N/A,FALSE,"Historical Performance";"historical target",#N/A,FALSE,"Historical Performance"}</definedName>
    <definedName name="diagnostic">#REF!</definedName>
    <definedName name="DifD">#REF!</definedName>
    <definedName name="DifO">#REF!</definedName>
    <definedName name="DifS">#REF!</definedName>
    <definedName name="DifT">#REF!</definedName>
    <definedName name="dil_shrs">#REF!</definedName>
    <definedName name="DimColEnd">#REF!</definedName>
    <definedName name="DimColStart">#REF!</definedName>
    <definedName name="disc">#REF!</definedName>
    <definedName name="disc_payback">#REF!</definedName>
    <definedName name="discount">#REF!</definedName>
    <definedName name="discount_rate">#REF!</definedName>
    <definedName name="DISCOUNTED_CASH_FLOW_ANALYSIS">#REF!</definedName>
    <definedName name="DiscountRate">#REF!</definedName>
    <definedName name="DISCRETIONARY">#REF!</definedName>
    <definedName name="Display">#REF!</definedName>
    <definedName name="DisplaySelectedSheetsMacroButton">#REF!</definedName>
    <definedName name="dist">#REF!</definedName>
    <definedName name="disTestA">#REF!</definedName>
    <definedName name="DISTRIBUTED">#REF!</definedName>
    <definedName name="Distributionexp">#REF!</definedName>
    <definedName name="District">OFFSET(#REF!,0,0,COUNTA(#REF!)+0,1)</definedName>
    <definedName name="District_Log">#REF!</definedName>
    <definedName name="Districts_Range">OFFSET(#REF!,0,0,COUNTA(#REF!)+0,1)</definedName>
    <definedName name="DistrictUseThis">#REF!</definedName>
    <definedName name="DIT_Rollforward">#REF!</definedName>
    <definedName name="div_growth">#REF!</definedName>
    <definedName name="Diversified_Operations_CAPX">#REF!</definedName>
    <definedName name="Diversified_Operations_EBIT">#REF!</definedName>
    <definedName name="Diversified_Operations_MAINT">#REF!</definedName>
    <definedName name="Divest">#REF!</definedName>
    <definedName name="Divest2">#REF!</definedName>
    <definedName name="dividend">#REF!,#REF!,#REF!</definedName>
    <definedName name="dividend_Ev">#REF!</definedName>
    <definedName name="dividend2000">#REF!</definedName>
    <definedName name="dividend2001">#REF!</definedName>
    <definedName name="DividendA">#REF!</definedName>
    <definedName name="DividendB">#REF!</definedName>
    <definedName name="DividendPayoutRatioA">#REF!</definedName>
    <definedName name="DividendPayoutRatioB">#REF!</definedName>
    <definedName name="Dividends">#REF!</definedName>
    <definedName name="DividendYieldA">#REF!</definedName>
    <definedName name="DividendYieldB">#REF!</definedName>
    <definedName name="divider">#REF!</definedName>
    <definedName name="DivISList">#REF!</definedName>
    <definedName name="DivOp_EBIT">#REF!</definedName>
    <definedName name="DivRate">#REF!</definedName>
    <definedName name="DJE">#REF!</definedName>
    <definedName name="DJPV">#REF!</definedName>
    <definedName name="DJPVPK">#REF!</definedName>
    <definedName name="dkdkdk" localSheetId="17" hidden="1">{#N/A,#N/A,TRUE,"CIN-11";#N/A,#N/A,TRUE,"CIN-13";#N/A,#N/A,TRUE,"CIN-14";#N/A,#N/A,TRUE,"CIN-16";#N/A,#N/A,TRUE,"CIN-17";#N/A,#N/A,TRUE,"CIN-18";#N/A,#N/A,TRUE,"CIN Earnings To Fixed Charges";#N/A,#N/A,TRUE,"CIN Financial Ratios";#N/A,#N/A,TRUE,"CIN-IS";#N/A,#N/A,TRUE,"CIN-BS";#N/A,#N/A,TRUE,"CIN-CS";#N/A,#N/A,TRUE,"Invest In Unconsol Subs"}</definedName>
    <definedName name="dkdkdk" localSheetId="18" hidden="1">{#N/A,#N/A,TRUE,"CIN-11";#N/A,#N/A,TRUE,"CIN-13";#N/A,#N/A,TRUE,"CIN-14";#N/A,#N/A,TRUE,"CIN-16";#N/A,#N/A,TRUE,"CIN-17";#N/A,#N/A,TRUE,"CIN-18";#N/A,#N/A,TRUE,"CIN Earnings To Fixed Charges";#N/A,#N/A,TRUE,"CIN Financial Ratios";#N/A,#N/A,TRUE,"CIN-IS";#N/A,#N/A,TRUE,"CIN-BS";#N/A,#N/A,TRUE,"CIN-CS";#N/A,#N/A,TRUE,"Invest In Unconsol Subs"}</definedName>
    <definedName name="dkdkdk" localSheetId="19" hidden="1">{#N/A,#N/A,TRUE,"CIN-11";#N/A,#N/A,TRUE,"CIN-13";#N/A,#N/A,TRUE,"CIN-14";#N/A,#N/A,TRUE,"CIN-16";#N/A,#N/A,TRUE,"CIN-17";#N/A,#N/A,TRUE,"CIN-18";#N/A,#N/A,TRUE,"CIN Earnings To Fixed Charges";#N/A,#N/A,TRUE,"CIN Financial Ratios";#N/A,#N/A,TRUE,"CIN-IS";#N/A,#N/A,TRUE,"CIN-BS";#N/A,#N/A,TRUE,"CIN-CS";#N/A,#N/A,TRUE,"Invest In Unconsol Subs"}</definedName>
    <definedName name="dkdkdk" localSheetId="20" hidden="1">{#N/A,#N/A,TRUE,"CIN-11";#N/A,#N/A,TRUE,"CIN-13";#N/A,#N/A,TRUE,"CIN-14";#N/A,#N/A,TRUE,"CIN-16";#N/A,#N/A,TRUE,"CIN-17";#N/A,#N/A,TRUE,"CIN-18";#N/A,#N/A,TRUE,"CIN Earnings To Fixed Charges";#N/A,#N/A,TRUE,"CIN Financial Ratios";#N/A,#N/A,TRUE,"CIN-IS";#N/A,#N/A,TRUE,"CIN-BS";#N/A,#N/A,TRUE,"CIN-CS";#N/A,#N/A,TRUE,"Invest In Unconsol Subs"}</definedName>
    <definedName name="dkdkdk" localSheetId="21" hidden="1">{#N/A,#N/A,TRUE,"CIN-11";#N/A,#N/A,TRUE,"CIN-13";#N/A,#N/A,TRUE,"CIN-14";#N/A,#N/A,TRUE,"CIN-16";#N/A,#N/A,TRUE,"CIN-17";#N/A,#N/A,TRUE,"CIN-18";#N/A,#N/A,TRUE,"CIN Earnings To Fixed Charges";#N/A,#N/A,TRUE,"CIN Financial Ratios";#N/A,#N/A,TRUE,"CIN-IS";#N/A,#N/A,TRUE,"CIN-BS";#N/A,#N/A,TRUE,"CIN-CS";#N/A,#N/A,TRUE,"Invest In Unconsol Subs"}</definedName>
    <definedName name="dkdkdk" localSheetId="22" hidden="1">{#N/A,#N/A,TRUE,"CIN-11";#N/A,#N/A,TRUE,"CIN-13";#N/A,#N/A,TRUE,"CIN-14";#N/A,#N/A,TRUE,"CIN-16";#N/A,#N/A,TRUE,"CIN-17";#N/A,#N/A,TRUE,"CIN-18";#N/A,#N/A,TRUE,"CIN Earnings To Fixed Charges";#N/A,#N/A,TRUE,"CIN Financial Ratios";#N/A,#N/A,TRUE,"CIN-IS";#N/A,#N/A,TRUE,"CIN-BS";#N/A,#N/A,TRUE,"CIN-CS";#N/A,#N/A,TRUE,"Invest In Unconsol Subs"}</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localSheetId="26" hidden="1">{#N/A,#N/A,TRUE,"CIN-11";#N/A,#N/A,TRUE,"CIN-13";#N/A,#N/A,TRUE,"CIN-14";#N/A,#N/A,TRUE,"CIN-16";#N/A,#N/A,TRUE,"CIN-17";#N/A,#N/A,TRUE,"CIN-18";#N/A,#N/A,TRUE,"CIN Earnings To Fixed Charges";#N/A,#N/A,TRUE,"CIN Financial Ratios";#N/A,#N/A,TRUE,"CIN-IS";#N/A,#N/A,TRUE,"CIN-BS";#N/A,#N/A,TRUE,"CIN-CS";#N/A,#N/A,TRUE,"Invest In Unconsol Subs"}</definedName>
    <definedName name="dkdkdk" localSheetId="23"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17" hidden="1">{#N/A,#N/A,TRUE,"CIN-11";#N/A,#N/A,TRUE,"CIN-13";#N/A,#N/A,TRUE,"CIN-14";#N/A,#N/A,TRUE,"CIN-16";#N/A,#N/A,TRUE,"CIN-17";#N/A,#N/A,TRUE,"CIN-18";#N/A,#N/A,TRUE,"CIN Earnings To Fixed Charges";#N/A,#N/A,TRUE,"CIN Financial Ratios";#N/A,#N/A,TRUE,"CIN-IS";#N/A,#N/A,TRUE,"CIN-BS";#N/A,#N/A,TRUE,"CIN-CS";#N/A,#N/A,TRUE,"Invest In Unconsol Subs"}</definedName>
    <definedName name="dkdkdk_1" localSheetId="18" hidden="1">{#N/A,#N/A,TRUE,"CIN-11";#N/A,#N/A,TRUE,"CIN-13";#N/A,#N/A,TRUE,"CIN-14";#N/A,#N/A,TRUE,"CIN-16";#N/A,#N/A,TRUE,"CIN-17";#N/A,#N/A,TRUE,"CIN-18";#N/A,#N/A,TRUE,"CIN Earnings To Fixed Charges";#N/A,#N/A,TRUE,"CIN Financial Ratios";#N/A,#N/A,TRUE,"CIN-IS";#N/A,#N/A,TRUE,"CIN-BS";#N/A,#N/A,TRUE,"CIN-CS";#N/A,#N/A,TRUE,"Invest In Unconsol Subs"}</definedName>
    <definedName name="dkdkdk_1" localSheetId="19" hidden="1">{#N/A,#N/A,TRUE,"CIN-11";#N/A,#N/A,TRUE,"CIN-13";#N/A,#N/A,TRUE,"CIN-14";#N/A,#N/A,TRUE,"CIN-16";#N/A,#N/A,TRUE,"CIN-17";#N/A,#N/A,TRUE,"CIN-18";#N/A,#N/A,TRUE,"CIN Earnings To Fixed Charges";#N/A,#N/A,TRUE,"CIN Financial Ratios";#N/A,#N/A,TRUE,"CIN-IS";#N/A,#N/A,TRUE,"CIN-BS";#N/A,#N/A,TRUE,"CIN-CS";#N/A,#N/A,TRUE,"Invest In Unconsol Subs"}</definedName>
    <definedName name="dkdkdk_1" localSheetId="20" hidden="1">{#N/A,#N/A,TRUE,"CIN-11";#N/A,#N/A,TRUE,"CIN-13";#N/A,#N/A,TRUE,"CIN-14";#N/A,#N/A,TRUE,"CIN-16";#N/A,#N/A,TRUE,"CIN-17";#N/A,#N/A,TRUE,"CIN-18";#N/A,#N/A,TRUE,"CIN Earnings To Fixed Charges";#N/A,#N/A,TRUE,"CIN Financial Ratios";#N/A,#N/A,TRUE,"CIN-IS";#N/A,#N/A,TRUE,"CIN-BS";#N/A,#N/A,TRUE,"CIN-CS";#N/A,#N/A,TRUE,"Invest In Unconsol Subs"}</definedName>
    <definedName name="dkdkdk_1" localSheetId="21" hidden="1">{#N/A,#N/A,TRUE,"CIN-11";#N/A,#N/A,TRUE,"CIN-13";#N/A,#N/A,TRUE,"CIN-14";#N/A,#N/A,TRUE,"CIN-16";#N/A,#N/A,TRUE,"CIN-17";#N/A,#N/A,TRUE,"CIN-18";#N/A,#N/A,TRUE,"CIN Earnings To Fixed Charges";#N/A,#N/A,TRUE,"CIN Financial Ratios";#N/A,#N/A,TRUE,"CIN-IS";#N/A,#N/A,TRUE,"CIN-BS";#N/A,#N/A,TRUE,"CIN-CS";#N/A,#N/A,TRUE,"Invest In Unconsol Subs"}</definedName>
    <definedName name="dkdkdk_1" localSheetId="22" hidden="1">{#N/A,#N/A,TRUE,"CIN-11";#N/A,#N/A,TRUE,"CIN-13";#N/A,#N/A,TRUE,"CIN-14";#N/A,#N/A,TRUE,"CIN-16";#N/A,#N/A,TRUE,"CIN-17";#N/A,#N/A,TRUE,"CIN-18";#N/A,#N/A,TRUE,"CIN Earnings To Fixed Charges";#N/A,#N/A,TRUE,"CIN Financial Ratios";#N/A,#N/A,TRUE,"CIN-IS";#N/A,#N/A,TRUE,"CIN-BS";#N/A,#N/A,TRUE,"CIN-CS";#N/A,#N/A,TRUE,"Invest In Unconsol Subs"}</definedName>
    <definedName name="dkdkdk_1" localSheetId="1" hidden="1">{#N/A,#N/A,TRUE,"CIN-11";#N/A,#N/A,TRUE,"CIN-13";#N/A,#N/A,TRUE,"CIN-14";#N/A,#N/A,TRUE,"CIN-16";#N/A,#N/A,TRUE,"CIN-17";#N/A,#N/A,TRUE,"CIN-18";#N/A,#N/A,TRUE,"CIN Earnings To Fixed Charges";#N/A,#N/A,TRUE,"CIN Financial Ratios";#N/A,#N/A,TRUE,"CIN-IS";#N/A,#N/A,TRUE,"CIN-BS";#N/A,#N/A,TRUE,"CIN-CS";#N/A,#N/A,TRUE,"Invest In Unconsol Subs"}</definedName>
    <definedName name="dkdkdk_1" localSheetId="26" hidden="1">{#N/A,#N/A,TRUE,"CIN-11";#N/A,#N/A,TRUE,"CIN-13";#N/A,#N/A,TRUE,"CIN-14";#N/A,#N/A,TRUE,"CIN-16";#N/A,#N/A,TRUE,"CIN-17";#N/A,#N/A,TRUE,"CIN-18";#N/A,#N/A,TRUE,"CIN Earnings To Fixed Charges";#N/A,#N/A,TRUE,"CIN Financial Ratios";#N/A,#N/A,TRUE,"CIN-IS";#N/A,#N/A,TRUE,"CIN-BS";#N/A,#N/A,TRUE,"CIN-CS";#N/A,#N/A,TRUE,"Invest In Unconsol Subs"}</definedName>
    <definedName name="dkdkdk_1" localSheetId="23"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M">#REF!</definedName>
    <definedName name="dma">#REF!</definedName>
    <definedName name="DmaName">#REF!</definedName>
    <definedName name="dn">#REF!</definedName>
    <definedName name="Doc_AR">#REF!</definedName>
    <definedName name="Dollar">#REF!</definedName>
    <definedName name="Dollar_Year">#REF!</definedName>
    <definedName name="DollarHeader">#REF!</definedName>
    <definedName name="dollars_to_lease_breakeven">#REF!</definedName>
    <definedName name="Don_10" hidden="1">#REF!</definedName>
    <definedName name="Don_11" hidden="1">255</definedName>
    <definedName name="Don_12" hidden="1">#REF!</definedName>
    <definedName name="Don_13" hidden="1">#REF!</definedName>
    <definedName name="Don_14" hidden="1">#REF!</definedName>
    <definedName name="don_2" hidden="1">#REF!</definedName>
    <definedName name="Don_3" hidden="1">#REF!</definedName>
    <definedName name="Don_4" hidden="1">#REF!</definedName>
    <definedName name="Don_5" hidden="1">#REF!</definedName>
    <definedName name="Don_6" hidden="1">#REF!</definedName>
    <definedName name="Don_7" hidden="1">#REF!</definedName>
    <definedName name="Don_8" hidden="1">#REF!</definedName>
    <definedName name="Don_9" hidden="1">#REF!</definedName>
    <definedName name="Dora">#N/A</definedName>
    <definedName name="DOROTHYC">#REF!</definedName>
    <definedName name="DOROTHYP">#REF!</definedName>
    <definedName name="dov">#REF!</definedName>
    <definedName name="DOW">#REF!</definedName>
    <definedName name="draft_1">#REF!</definedName>
    <definedName name="draft_2">#REF!</definedName>
    <definedName name="draft_footnote">#REF!</definedName>
    <definedName name="Draft_language">#REF!</definedName>
    <definedName name="Draft_toggle">#REF!</definedName>
    <definedName name="draft1">#REF!</definedName>
    <definedName name="draft2">#REF!</definedName>
    <definedName name="draftdatetime_toggle">#REF!</definedName>
    <definedName name="drate_nuc">#REF!</definedName>
    <definedName name="drate_oth_new">#REF!</definedName>
    <definedName name="dri">#REF!</definedName>
    <definedName name="Drivers">#REF!</definedName>
    <definedName name="ds" localSheetId="26" hidden="1">{"balsheet",#N/A,FALSE,"INCOME"}</definedName>
    <definedName name="ds" localSheetId="23" hidden="1">{"balsheet",#N/A,FALSE,"INCOME"}</definedName>
    <definedName name="ds" hidden="1">{"balsheet",#N/A,FALSE,"INCOME"}</definedName>
    <definedName name="dsag" localSheetId="17" hidden="1">{#N/A,#N/A,FALSE,"Budget";#N/A,#N/A,FALSE,"Balance Sheet";#N/A,#N/A,FALSE,"Cash Flow"}</definedName>
    <definedName name="dsag" localSheetId="18" hidden="1">{#N/A,#N/A,FALSE,"Budget";#N/A,#N/A,FALSE,"Balance Sheet";#N/A,#N/A,FALSE,"Cash Flow"}</definedName>
    <definedName name="dsag" localSheetId="19" hidden="1">{#N/A,#N/A,FALSE,"Budget";#N/A,#N/A,FALSE,"Balance Sheet";#N/A,#N/A,FALSE,"Cash Flow"}</definedName>
    <definedName name="dsag" localSheetId="20" hidden="1">{#N/A,#N/A,FALSE,"Budget";#N/A,#N/A,FALSE,"Balance Sheet";#N/A,#N/A,FALSE,"Cash Flow"}</definedName>
    <definedName name="dsag" localSheetId="21" hidden="1">{#N/A,#N/A,FALSE,"Budget";#N/A,#N/A,FALSE,"Balance Sheet";#N/A,#N/A,FALSE,"Cash Flow"}</definedName>
    <definedName name="dsag" localSheetId="22" hidden="1">{#N/A,#N/A,FALSE,"Budget";#N/A,#N/A,FALSE,"Balance Sheet";#N/A,#N/A,FALSE,"Cash Flow"}</definedName>
    <definedName name="dsag" localSheetId="1" hidden="1">{#N/A,#N/A,FALSE,"Budget";#N/A,#N/A,FALSE,"Balance Sheet";#N/A,#N/A,FALSE,"Cash Flow"}</definedName>
    <definedName name="dsag" localSheetId="26" hidden="1">{#N/A,#N/A,FALSE,"Budget";#N/A,#N/A,FALSE,"Balance Sheet";#N/A,#N/A,FALSE,"Cash Flow"}</definedName>
    <definedName name="dsag" localSheetId="23" hidden="1">{#N/A,#N/A,FALSE,"Budget";#N/A,#N/A,FALSE,"Balance Sheet";#N/A,#N/A,FALSE,"Cash Flow"}</definedName>
    <definedName name="dsag" hidden="1">{#N/A,#N/A,FALSE,"Budget";#N/A,#N/A,FALSE,"Balance Sheet";#N/A,#N/A,FALSE,"Cash Flow"}</definedName>
    <definedName name="dsag_1" localSheetId="17" hidden="1">{#N/A,#N/A,FALSE,"Budget";#N/A,#N/A,FALSE,"Balance Sheet";#N/A,#N/A,FALSE,"Cash Flow"}</definedName>
    <definedName name="dsag_1" localSheetId="18" hidden="1">{#N/A,#N/A,FALSE,"Budget";#N/A,#N/A,FALSE,"Balance Sheet";#N/A,#N/A,FALSE,"Cash Flow"}</definedName>
    <definedName name="dsag_1" localSheetId="19" hidden="1">{#N/A,#N/A,FALSE,"Budget";#N/A,#N/A,FALSE,"Balance Sheet";#N/A,#N/A,FALSE,"Cash Flow"}</definedName>
    <definedName name="dsag_1" localSheetId="20" hidden="1">{#N/A,#N/A,FALSE,"Budget";#N/A,#N/A,FALSE,"Balance Sheet";#N/A,#N/A,FALSE,"Cash Flow"}</definedName>
    <definedName name="dsag_1" localSheetId="21" hidden="1">{#N/A,#N/A,FALSE,"Budget";#N/A,#N/A,FALSE,"Balance Sheet";#N/A,#N/A,FALSE,"Cash Flow"}</definedName>
    <definedName name="dsag_1" localSheetId="22" hidden="1">{#N/A,#N/A,FALSE,"Budget";#N/A,#N/A,FALSE,"Balance Sheet";#N/A,#N/A,FALSE,"Cash Flow"}</definedName>
    <definedName name="dsag_1" localSheetId="1" hidden="1">{#N/A,#N/A,FALSE,"Budget";#N/A,#N/A,FALSE,"Balance Sheet";#N/A,#N/A,FALSE,"Cash Flow"}</definedName>
    <definedName name="dsag_1" localSheetId="26" hidden="1">{#N/A,#N/A,FALSE,"Budget";#N/A,#N/A,FALSE,"Balance Sheet";#N/A,#N/A,FALSE,"Cash Flow"}</definedName>
    <definedName name="dsag_1" localSheetId="23" hidden="1">{#N/A,#N/A,FALSE,"Budget";#N/A,#N/A,FALSE,"Balance Sheet";#N/A,#N/A,FALSE,"Cash Flow"}</definedName>
    <definedName name="dsag_1" hidden="1">{#N/A,#N/A,FALSE,"Budget";#N/A,#N/A,FALSE,"Balance Sheet";#N/A,#N/A,FALSE,"Cash Flow"}</definedName>
    <definedName name="DSCR2">#REF!</definedName>
    <definedName name="DSO">#REF!</definedName>
    <definedName name="DSTADJ">#REF!</definedName>
    <definedName name="DTABLE">#REF!</definedName>
    <definedName name="DTE">#REF!</definedName>
    <definedName name="DTS">#REF!</definedName>
    <definedName name="due">#N/A</definedName>
    <definedName name="Dueto">#REF!</definedName>
    <definedName name="DuffPhelps">#REF!</definedName>
    <definedName name="DUKE_CAPITAL_CORP">#REF!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plicate123A" hidden="1">#REF!</definedName>
    <definedName name="DVNAM">"DENHP4700A"</definedName>
    <definedName name="DVTYP">"PRINTER"</definedName>
    <definedName name="DWAGE">#REF!</definedName>
    <definedName name="DYPM_MTM_DETAILS">#REF!</definedName>
    <definedName name="DYPM_MTM_DETAILS_ALL">#REF!</definedName>
    <definedName name="E" localSheetId="26">{"BS Dollar",#N/A,FALSE,"BS";"BS CS",#N/A,FALSE,"BS"}</definedName>
    <definedName name="E" localSheetId="23">{"BS Dollar",#N/A,FALSE,"BS";"BS CS",#N/A,FALSE,"BS"}</definedName>
    <definedName name="E">{"BS Dollar",#N/A,FALSE,"BS";"BS CS",#N/A,FALSE,"BS"}</definedName>
    <definedName name="e_1">0.0000810185229056515</definedName>
    <definedName name="Eagle">#REF!</definedName>
    <definedName name="eagle1">#REF!</definedName>
    <definedName name="eagle2">#REF!</definedName>
    <definedName name="ear">#REF!</definedName>
    <definedName name="Early_Construction_Completion">#REF!</definedName>
    <definedName name="Earnings_for_Common_Shares">#REF!</definedName>
    <definedName name="Earnings_Per_Common_Share">#REF!</definedName>
    <definedName name="earyear">#REF!</definedName>
    <definedName name="EBDIAT">#REF!</definedName>
    <definedName name="EBIT">#REF!</definedName>
    <definedName name="EBIT_Margin">#REF!</definedName>
    <definedName name="ebit01">#REF!</definedName>
    <definedName name="ebit02">#REF!</definedName>
    <definedName name="EBIT1998">#REF!</definedName>
    <definedName name="EBIT1999">#REF!</definedName>
    <definedName name="EBIT2000">#REF!</definedName>
    <definedName name="EBIT2001">#REF!</definedName>
    <definedName name="EBIT2002">#REF!</definedName>
    <definedName name="ebit3">#REF!</definedName>
    <definedName name="EBITA">#REF!</definedName>
    <definedName name="EBITAGrowth">#REF!</definedName>
    <definedName name="EBITAMargin">#REF!</definedName>
    <definedName name="EBITCashInterest">#REF!</definedName>
    <definedName name="EBITDA">#REF!</definedName>
    <definedName name="EBITDA_Margin">#REF!</definedName>
    <definedName name="ebitda01">#REF!</definedName>
    <definedName name="ebitda02">#REF!</definedName>
    <definedName name="ebitda1">#REF!</definedName>
    <definedName name="EBITDA1997">#REF!</definedName>
    <definedName name="EBITDA1998">#REF!</definedName>
    <definedName name="EBITDA1999">#REF!</definedName>
    <definedName name="EBITDA2000">#REF!</definedName>
    <definedName name="EBITDA2001">#REF!</definedName>
    <definedName name="EBITDA2002">#REF!</definedName>
    <definedName name="EBITDA2003">#REF!</definedName>
    <definedName name="EBITDA2004">#REF!</definedName>
    <definedName name="EBITDA97">#REF!</definedName>
    <definedName name="ebitda98">#REF!</definedName>
    <definedName name="ebitda99">#REF!</definedName>
    <definedName name="EBITDACAPEXCashInterest">#REF!</definedName>
    <definedName name="EBITDACAPEXGrossInterest">#REF!</definedName>
    <definedName name="EBITDACAPEXNetInterest">#REF!</definedName>
    <definedName name="EBITDACashInterest">#REF!</definedName>
    <definedName name="EBITDACashInterestDividends">#REF!</definedName>
    <definedName name="EBITDAGrossInterest">#REF!</definedName>
    <definedName name="EBITDAGrossInterestDividends">#REF!</definedName>
    <definedName name="EBITDAGrowth">#REF!</definedName>
    <definedName name="EBITDAInterestCoverage">#REF!</definedName>
    <definedName name="EBITDAMargin">#REF!</definedName>
    <definedName name="EBITDANetInterest">#REF!</definedName>
    <definedName name="EBITDANetInterestDividends">#REF!</definedName>
    <definedName name="EBITDAR">#REF!</definedName>
    <definedName name="EBITDARCAPEXCashInterestRent">#REF!</definedName>
    <definedName name="EBITDARCAPEXGrossInterestRent">#REF!</definedName>
    <definedName name="EBITDARCAPEXNetInterestRent">#REF!</definedName>
    <definedName name="EBITDARCashInterestRent">#REF!</definedName>
    <definedName name="EBITDARGrossInterestRent">#REF!</definedName>
    <definedName name="EBITDARGrowth">#REF!</definedName>
    <definedName name="EBITDARMargin">#REF!</definedName>
    <definedName name="EBITDARNetInterestRent">#REF!</definedName>
    <definedName name="EBITDASUM">#REF!</definedName>
    <definedName name="EBITGrossInterest">#REF!</definedName>
    <definedName name="EBITGrowth">#REF!</definedName>
    <definedName name="EBITMargin">#REF!</definedName>
    <definedName name="EBITNetInterest">#REF!</definedName>
    <definedName name="ED" localSheetId="26" hidden="1">{"RECON",#N/A,FALSE,"Allocations"}</definedName>
    <definedName name="ED" localSheetId="23" hidden="1">{"RECON",#N/A,FALSE,"Allocations"}</definedName>
    <definedName name="ED" hidden="1">{"RECON",#N/A,FALSE,"Allocations"}</definedName>
    <definedName name="ee">38516.4212615741</definedName>
    <definedName name="ee_1">38516.4212615741</definedName>
    <definedName name="EE_MED_CONTR">#REF!</definedName>
    <definedName name="EE_VISION_CONTR">#REF!</definedName>
    <definedName name="eeee" localSheetId="26" hidden="1">{#N/A,#N/A,FALSE,"O&amp;M by processes";#N/A,#N/A,FALSE,"Elec Act vs Bud";#N/A,#N/A,FALSE,"G&amp;A";#N/A,#N/A,FALSE,"BGS";#N/A,#N/A,FALSE,"Res Cost"}</definedName>
    <definedName name="eeee" localSheetId="23" hidden="1">{#N/A,#N/A,FALSE,"O&amp;M by processes";#N/A,#N/A,FALSE,"Elec Act vs Bud";#N/A,#N/A,FALSE,"G&amp;A";#N/A,#N/A,FALSE,"BGS";#N/A,#N/A,FALSE,"Res Cost"}</definedName>
    <definedName name="eeee" hidden="1">{#N/A,#N/A,FALSE,"O&amp;M by processes";#N/A,#N/A,FALSE,"Elec Act vs Bud";#N/A,#N/A,FALSE,"G&amp;A";#N/A,#N/A,FALSE,"BGS";#N/A,#N/A,FALSE,"Res Cost"}</definedName>
    <definedName name="eesc">#REF!</definedName>
    <definedName name="EF">#REF!</definedName>
    <definedName name="EFA">#REF!</definedName>
    <definedName name="Eff_Dt">#REF!</definedName>
    <definedName name="EffDTs">#REF!</definedName>
    <definedName name="Effective_Tax_Rate">#REF!</definedName>
    <definedName name="EffectiveTaxRate">#REF!</definedName>
    <definedName name="EFOR">#REF!</definedName>
    <definedName name="EFORSummer">#REF!</definedName>
    <definedName name="EFORWinter">#REF!</definedName>
    <definedName name="EIRR">#REF!</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ric_Interconnect___Consumers_Direct">#REF!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al_Interconnect_Tax_Gross_up">#REF!</definedName>
    <definedName name="ElectricHide">#REF!</definedName>
    <definedName name="elife">#REF!</definedName>
    <definedName name="ELIM1">#REF!</definedName>
    <definedName name="ELPB">#REF!</definedName>
    <definedName name="ELPBB">#REF!</definedName>
    <definedName name="ELPS">#REF!</definedName>
    <definedName name="ELSJ">#REF!</definedName>
    <definedName name="ELSJB">#REF!</definedName>
    <definedName name="ELSJG">#REF!</definedName>
    <definedName name="emc797act">#N/A</definedName>
    <definedName name="emc797act1">#N/A</definedName>
    <definedName name="EMC797sum">#N/A</definedName>
    <definedName name="EMC97budget">#N/A</definedName>
    <definedName name="EMCeva2ndqtr">#N/A</definedName>
    <definedName name="EMERDEBT">#REF!</definedName>
    <definedName name="emissall">#N/A</definedName>
    <definedName name="emissallo">#N/A</definedName>
    <definedName name="emissionReimbursement">#REF!</definedName>
    <definedName name="Emissions_Case">#REF!</definedName>
    <definedName name="Emissions_Fee">#REF!</definedName>
    <definedName name="emp_ann_pct">#REF!</definedName>
    <definedName name="empireTaxCredit">#REF!</definedName>
    <definedName name="empireTaxCreditEndYear">#REF!</definedName>
    <definedName name="Employees">#REF!</definedName>
    <definedName name="End_Bal" localSheetId="17" hidden="1">#REF!</definedName>
    <definedName name="End_Bal" localSheetId="18" hidden="1">#REF!</definedName>
    <definedName name="End_Bal" localSheetId="19" hidden="1">#REF!</definedName>
    <definedName name="End_Bal" localSheetId="20" hidden="1">#REF!</definedName>
    <definedName name="End_Bal" localSheetId="21" hidden="1">#REF!</definedName>
    <definedName name="End_Bal" localSheetId="22" hidden="1">#REF!</definedName>
    <definedName name="End_Bal" localSheetId="1" hidden="1">#REF!</definedName>
    <definedName name="End_Bal" hidden="1">#REF!</definedName>
    <definedName name="End_Period">#REF!</definedName>
    <definedName name="endapr">#REF!</definedName>
    <definedName name="enddate">#REF!</definedName>
    <definedName name="endfeb">#REF!</definedName>
    <definedName name="ending">#N/A</definedName>
    <definedName name="endjan">#REF!</definedName>
    <definedName name="endmar">#REF!</definedName>
    <definedName name="endmay">#REF!</definedName>
    <definedName name="EndTime">#REF!</definedName>
    <definedName name="ener_lp4">#REF!</definedName>
    <definedName name="ener_lp5">#REF!</definedName>
    <definedName name="ener_oth">#REF!</definedName>
    <definedName name="ener_res">#REF!</definedName>
    <definedName name="enercost">#REF!</definedName>
    <definedName name="Energy_Revenues_Out">#REF!</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_Zone">#REF!</definedName>
    <definedName name="EnergyRevenue">#REF!</definedName>
    <definedName name="EnergyServices_EBIT">#REF!</definedName>
    <definedName name="Engagement">#REF!</definedName>
    <definedName name="EngIndex.FeedEng">#REF!</definedName>
    <definedName name="EngIndex.Offshore">#REF!</definedName>
    <definedName name="EngIndex.Onshore">#REF!</definedName>
    <definedName name="Engineering___Services_CAPX">#REF!</definedName>
    <definedName name="Engineering___Services_EBIT">#REF!</definedName>
    <definedName name="Engineering___Services_MAINT">#REF!</definedName>
    <definedName name="enterpriseValue">#REF!</definedName>
    <definedName name="EnterpriseValueBook">#REF!</definedName>
    <definedName name="Entity">#REF!</definedName>
    <definedName name="Entity_Credit_Spread">#REF!</definedName>
    <definedName name="Entity2">#REF!</definedName>
    <definedName name="EOH_Start_Factor">#REF!</definedName>
    <definedName name="eop">#REF!</definedName>
    <definedName name="EPAGE">"16"</definedName>
    <definedName name="EPC_Scope_Items_Other">#REF!</definedName>
    <definedName name="eps">#REF!</definedName>
    <definedName name="EPS__excl._non_recurring___extraordinary_items">#REF!</definedName>
    <definedName name="EPS__excluding_non_recurring_items">#REF!</definedName>
    <definedName name="eps00">#REF!</definedName>
    <definedName name="eq_employees">#REF!</definedName>
    <definedName name="Equip_Fuel">#REF!</definedName>
    <definedName name="Equip_Repair_Abuse">#REF!</definedName>
    <definedName name="Equip_Rollforward">#REF!</definedName>
    <definedName name="Equipment_Freight">#REF!</definedName>
    <definedName name="Equipment_Rental">#REF!</definedName>
    <definedName name="Equity">#REF!</definedName>
    <definedName name="equity00">#REF!</definedName>
    <definedName name="equity01">#REF!</definedName>
    <definedName name="equity02">#REF!</definedName>
    <definedName name="equity03">#REF!</definedName>
    <definedName name="equity04">#REF!</definedName>
    <definedName name="equity05">#REF!</definedName>
    <definedName name="equity98">#REF!</definedName>
    <definedName name="equity99">#REF!</definedName>
    <definedName name="EquityBeta">#REF!</definedName>
    <definedName name="equityFee">#REF!</definedName>
    <definedName name="equityFeeRate">#REF!</definedName>
    <definedName name="EquityInUnconsolidatedAffiliates">#REF!</definedName>
    <definedName name="equitypurchase">#REF!</definedName>
    <definedName name="EquityValue">#REF!</definedName>
    <definedName name="ER" localSheetId="26" hidden="1">{#N/A,#N/A,FALSE,"Aging Summary";#N/A,#N/A,FALSE,"Ratio Analysis";#N/A,#N/A,FALSE,"Test 120 Day Accts";#N/A,#N/A,FALSE,"Tickmarks"}</definedName>
    <definedName name="ER" localSheetId="23" hidden="1">{#N/A,#N/A,FALSE,"Aging Summary";#N/A,#N/A,FALSE,"Ratio Analysis";#N/A,#N/A,FALSE,"Test 120 Day Accts";#N/A,#N/A,FALSE,"Tickmarks"}</definedName>
    <definedName name="ER" hidden="1">{#N/A,#N/A,FALSE,"Aging Summary";#N/A,#N/A,FALSE,"Ratio Analysis";#N/A,#N/A,FALSE,"Test 120 Day Accts";#N/A,#N/A,FALSE,"Tickmarks"}</definedName>
    <definedName name="ER_MED_COST">#REF!</definedName>
    <definedName name="ER_VISION_COST">#REF!</definedName>
    <definedName name="ERCOTHR">#REF!</definedName>
    <definedName name="error">#REF!</definedName>
    <definedName name="Error_condition__Diversified">#REF!</definedName>
    <definedName name="error_condition__Other">#REF!</definedName>
    <definedName name="Error_condition__Services">#REF!</definedName>
    <definedName name="Error_condition__Transmission">#REF!</definedName>
    <definedName name="errtr" localSheetId="26" hidden="1">{#N/A,#N/A,FALSE,"Summary",#N/A;#N/A,FALSE,"10off&amp;co1,6,tstiplan",#N/A,#N/A;FALSE,"Systems",#N/A,#N/A,FALSE;"7offAct",#N/A,#N/A,FALSE,"3addAct"}</definedName>
    <definedName name="errtr" localSheetId="23" hidden="1">{#N/A,#N/A,FALSE,"Summary",#N/A;#N/A,FALSE,"10off&amp;co1,6,tstiplan",#N/A,#N/A;FALSE,"Systems",#N/A,#N/A,FALSE;"7offAct",#N/A,#N/A,FALSE,"3addAct"}</definedName>
    <definedName name="errtr" hidden="1">{#N/A,#N/A,FALSE,"Summary",#N/A;#N/A,FALSE,"10off&amp;co1,6,tstiplan",#N/A,#N/A;FALSE,"Systems",#N/A,#N/A,FALSE;"7offAct",#N/A,#N/A,FALSE,"3addAct"}</definedName>
    <definedName name="ES">#REF!</definedName>
    <definedName name="ESA">#REF!</definedName>
    <definedName name="escalation_2003">#REF!</definedName>
    <definedName name="esd" localSheetId="26" hidden="1">{#N/A,#N/A,FALSE;"RF Inc Stmt",#N/A,#N/A;FALSE,"RF-IS-1",#N/A;#N/A,FALSE,"RF-IS-2"}</definedName>
    <definedName name="esd" localSheetId="23" hidden="1">{#N/A,#N/A,FALSE;"RF Inc Stmt",#N/A,#N/A;FALSE,"RF-IS-1",#N/A;#N/A,FALSE,"RF-IS-2"}</definedName>
    <definedName name="esd" hidden="1">{#N/A,#N/A,FALSE;"RF Inc Stmt",#N/A,#N/A;FALSE,"RF-IS-1",#N/A;#N/A,FALSE,"RF-IS-2"}</definedName>
    <definedName name="eso">#REF!</definedName>
    <definedName name="Est_Mob_Hours">#REF!</definedName>
    <definedName name="Estimate_Total">#REF!</definedName>
    <definedName name="Estimator_Name">#REF!</definedName>
    <definedName name="ETaxRate">#REF!</definedName>
    <definedName name="ETR">#REF!</definedName>
    <definedName name="eur00">#REF!</definedName>
    <definedName name="euro">#REF!</definedName>
    <definedName name="EURO_JERRY">#REF!</definedName>
    <definedName name="EURproceeds">#REF!</definedName>
    <definedName name="EV">#REF!</definedName>
    <definedName name="ev.Calculation" hidden="1">-4135</definedName>
    <definedName name="ev.Initialized" hidden="1">FALSE</definedName>
    <definedName name="EV__EVCOM_OPTIONS__">8</definedName>
    <definedName name="EV__EXPOPTIONS__">1</definedName>
    <definedName name="EV__LASTREFTIME__" hidden="1">38679.5503587963</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vans">#N/A</definedName>
    <definedName name="excel">#N/A</definedName>
    <definedName name="excel\">#N/A</definedName>
    <definedName name="Excel_BuiltIn_Print_Area_3">#REF!</definedName>
    <definedName name="excel1">#N/A</definedName>
    <definedName name="excel2">#N/A</definedName>
    <definedName name="excel3">#N/A</definedName>
    <definedName name="exch_rate7">#REF!</definedName>
    <definedName name="Exchange">#REF!</definedName>
    <definedName name="Exchange_ratio">#REF!</definedName>
    <definedName name="ExchangeRatio">#REF!</definedName>
    <definedName name="EXCHRATE">#REF!</definedName>
    <definedName name="ExchRatio">#REF!</definedName>
    <definedName name="exfo">#REF!</definedName>
    <definedName name="exhange">#REF!</definedName>
    <definedName name="exhibit_summary">#REF!</definedName>
    <definedName name="exhibit1">#REF!</definedName>
    <definedName name="Exhibit11FullyDiluted">#REF!</definedName>
    <definedName name="Exhibit11Primary">#REF!</definedName>
    <definedName name="exist_debt">#REF!</definedName>
    <definedName name="exitDiscountRate">#REF!</definedName>
    <definedName name="exitMethod">#REF!</definedName>
    <definedName name="exitMethodArray">#REF!</definedName>
    <definedName name="exitTest">#REF!</definedName>
    <definedName name="exitTestArray">#REF!</definedName>
    <definedName name="exitYear">#REF!</definedName>
    <definedName name="exitYearArray">#REF!</definedName>
    <definedName name="EXP">#REF!</definedName>
    <definedName name="EXPAND">#REF!</definedName>
    <definedName name="Expendables_Dollars">#REF!</definedName>
    <definedName name="Expense_Case">#REF!</definedName>
    <definedName name="EXPFee_Amount">#REF!</definedName>
    <definedName name="EXPFEEPORTDATE">#REF!</definedName>
    <definedName name="exps">#REF!</definedName>
    <definedName name="EXPTABLE">#REF!</definedName>
    <definedName name="EXPUNITTABLE">#REF!</definedName>
    <definedName name="ext_funds">#REF!</definedName>
    <definedName name="Extra_Pay">#REF!</definedName>
    <definedName name="_xlnm.Extract">#REF!</definedName>
    <definedName name="Extraordinary_Ratio_Item">#REF!</definedName>
    <definedName name="ExtRngName">#REF!</definedName>
    <definedName name="EYSTUB">#REF!</definedName>
    <definedName name="f" localSheetId="17" hidden="1">{#N/A,#N/A,FALSE,"changes";#N/A,#N/A,FALSE,"Assumptions";"view1",#N/A,FALSE,"BE Analysis";"view2",#N/A,FALSE,"BE Analysis";#N/A,#N/A,FALSE,"DCF Calculation - Scenario 1";"Dollar",#N/A,FALSE,"Consolidated - Scenario 1";"CS",#N/A,FALSE,"Consolidated - Scenario 1"}</definedName>
    <definedName name="f" localSheetId="18" hidden="1">{#N/A,#N/A,FALSE,"changes";#N/A,#N/A,FALSE,"Assumptions";"view1",#N/A,FALSE,"BE Analysis";"view2",#N/A,FALSE,"BE Analysis";#N/A,#N/A,FALSE,"DCF Calculation - Scenario 1";"Dollar",#N/A,FALSE,"Consolidated - Scenario 1";"CS",#N/A,FALSE,"Consolidated - Scenario 1"}</definedName>
    <definedName name="f" localSheetId="19" hidden="1">{#N/A,#N/A,FALSE,"changes";#N/A,#N/A,FALSE,"Assumptions";"view1",#N/A,FALSE,"BE Analysis";"view2",#N/A,FALSE,"BE Analysis";#N/A,#N/A,FALSE,"DCF Calculation - Scenario 1";"Dollar",#N/A,FALSE,"Consolidated - Scenario 1";"CS",#N/A,FALSE,"Consolidated - Scenario 1"}</definedName>
    <definedName name="f" localSheetId="20" hidden="1">{#N/A,#N/A,FALSE,"changes";#N/A,#N/A,FALSE,"Assumptions";"view1",#N/A,FALSE,"BE Analysis";"view2",#N/A,FALSE,"BE Analysis";#N/A,#N/A,FALSE,"DCF Calculation - Scenario 1";"Dollar",#N/A,FALSE,"Consolidated - Scenario 1";"CS",#N/A,FALSE,"Consolidated - Scenario 1"}</definedName>
    <definedName name="f" localSheetId="21" hidden="1">{#N/A,#N/A,FALSE,"changes";#N/A,#N/A,FALSE,"Assumptions";"view1",#N/A,FALSE,"BE Analysis";"view2",#N/A,FALSE,"BE Analysis";#N/A,#N/A,FALSE,"DCF Calculation - Scenario 1";"Dollar",#N/A,FALSE,"Consolidated - Scenario 1";"CS",#N/A,FALSE,"Consolidated - Scenario 1"}</definedName>
    <definedName name="f" localSheetId="22" hidden="1">{#N/A,#N/A,FALSE,"changes";#N/A,#N/A,FALSE,"Assumptions";"view1",#N/A,FALSE,"BE Analysis";"view2",#N/A,FALSE,"BE Analysis";#N/A,#N/A,FALSE,"DCF Calculation - Scenario 1";"Dollar",#N/A,FALSE,"Consolidated - Scenario 1";"CS",#N/A,FALSE,"Consolidated - Scenario 1"}</definedName>
    <definedName name="f" localSheetId="1" hidden="1">{#N/A,#N/A,FALSE,"changes";#N/A,#N/A,FALSE,"Assumptions";"view1",#N/A,FALSE,"BE Analysis";"view2",#N/A,FALSE,"BE Analysis";#N/A,#N/A,FALSE,"DCF Calculation - Scenario 1";"Dollar",#N/A,FALSE,"Consolidated - Scenario 1";"CS",#N/A,FALSE,"Consolidated - Scenario 1"}</definedName>
    <definedName name="f" localSheetId="26" hidden="1">{#N/A,#N/A,FALSE,"changes";#N/A,#N/A,FALSE,"Assumptions";"view1",#N/A,FALSE,"BE Analysis";"view2",#N/A,FALSE,"BE Analysis";#N/A,#N/A,FALSE,"DCF Calculation - Scenario 1";"Dollar",#N/A,FALSE,"Consolidated - Scenario 1";"CS",#N/A,FALSE,"Consolidated - Scenario 1"}</definedName>
    <definedName name="f" localSheetId="23"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17" hidden="1">{#N/A,#N/A,FALSE,"changes";#N/A,#N/A,FALSE,"Assumptions";"view1",#N/A,FALSE,"BE Analysis";"view2",#N/A,FALSE,"BE Analysis";#N/A,#N/A,FALSE,"DCF Calculation - Scenario 1";"Dollar",#N/A,FALSE,"Consolidated - Scenario 1";"CS",#N/A,FALSE,"Consolidated - Scenario 1"}</definedName>
    <definedName name="f_1" localSheetId="18" hidden="1">{#N/A,#N/A,FALSE,"changes";#N/A,#N/A,FALSE,"Assumptions";"view1",#N/A,FALSE,"BE Analysis";"view2",#N/A,FALSE,"BE Analysis";#N/A,#N/A,FALSE,"DCF Calculation - Scenario 1";"Dollar",#N/A,FALSE,"Consolidated - Scenario 1";"CS",#N/A,FALSE,"Consolidated - Scenario 1"}</definedName>
    <definedName name="f_1" localSheetId="19" hidden="1">{#N/A,#N/A,FALSE,"changes";#N/A,#N/A,FALSE,"Assumptions";"view1",#N/A,FALSE,"BE Analysis";"view2",#N/A,FALSE,"BE Analysis";#N/A,#N/A,FALSE,"DCF Calculation - Scenario 1";"Dollar",#N/A,FALSE,"Consolidated - Scenario 1";"CS",#N/A,FALSE,"Consolidated - Scenario 1"}</definedName>
    <definedName name="f_1" localSheetId="20" hidden="1">{#N/A,#N/A,FALSE,"changes";#N/A,#N/A,FALSE,"Assumptions";"view1",#N/A,FALSE,"BE Analysis";"view2",#N/A,FALSE,"BE Analysis";#N/A,#N/A,FALSE,"DCF Calculation - Scenario 1";"Dollar",#N/A,FALSE,"Consolidated - Scenario 1";"CS",#N/A,FALSE,"Consolidated - Scenario 1"}</definedName>
    <definedName name="f_1" localSheetId="21" hidden="1">{#N/A,#N/A,FALSE,"changes";#N/A,#N/A,FALSE,"Assumptions";"view1",#N/A,FALSE,"BE Analysis";"view2",#N/A,FALSE,"BE Analysis";#N/A,#N/A,FALSE,"DCF Calculation - Scenario 1";"Dollar",#N/A,FALSE,"Consolidated - Scenario 1";"CS",#N/A,FALSE,"Consolidated - Scenario 1"}</definedName>
    <definedName name="f_1" localSheetId="22" hidden="1">{#N/A,#N/A,FALSE,"changes";#N/A,#N/A,FALSE,"Assumptions";"view1",#N/A,FALSE,"BE Analysis";"view2",#N/A,FALSE,"BE Analysis";#N/A,#N/A,FALSE,"DCF Calculation - Scenario 1";"Dollar",#N/A,FALSE,"Consolidated - Scenario 1";"CS",#N/A,FALSE,"Consolidated - Scenario 1"}</definedName>
    <definedName name="f_1" localSheetId="1" hidden="1">{#N/A,#N/A,FALSE,"changes";#N/A,#N/A,FALSE,"Assumptions";"view1",#N/A,FALSE,"BE Analysis";"view2",#N/A,FALSE,"BE Analysis";#N/A,#N/A,FALSE,"DCF Calculation - Scenario 1";"Dollar",#N/A,FALSE,"Consolidated - Scenario 1";"CS",#N/A,FALSE,"Consolidated - Scenario 1"}</definedName>
    <definedName name="f_1" localSheetId="26" hidden="1">{#N/A,#N/A,FALSE,"changes";#N/A,#N/A,FALSE,"Assumptions";"view1",#N/A,FALSE,"BE Analysis";"view2",#N/A,FALSE,"BE Analysis";#N/A,#N/A,FALSE,"DCF Calculation - Scenario 1";"Dollar",#N/A,FALSE,"Consolidated - Scenario 1";"CS",#N/A,FALSE,"Consolidated - Scenario 1"}</definedName>
    <definedName name="f_1" localSheetId="23"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_currency7">#REF!</definedName>
    <definedName name="f_EPED_DD">#REF!</definedName>
    <definedName name="f_GWTD.Acq">#REF!</definedName>
    <definedName name="f_GWTD.Target">#REF!</definedName>
    <definedName name="f_needs">#REF!</definedName>
    <definedName name="f_sources">#REF!</definedName>
    <definedName name="Facility">#REF!</definedName>
    <definedName name="Facility_Outfitting">#REF!</definedName>
    <definedName name="factor">#REF!</definedName>
    <definedName name="FACTORS">#REF!</definedName>
    <definedName name="Factors.Period">#REF!</definedName>
    <definedName name="fas_106_ret">#REF!</definedName>
    <definedName name="FCA_Number">#REF!</definedName>
    <definedName name="FCA_Year">#REF!</definedName>
    <definedName name="fcf00">#REF!</definedName>
    <definedName name="FCR_Fixed">#REF!</definedName>
    <definedName name="FCR_Var">#REF!</definedName>
    <definedName name="FCTE">#REF!</definedName>
    <definedName name="FCTETOP">#REF!</definedName>
    <definedName name="fdf">#REF!</definedName>
    <definedName name="fdga">#REF!</definedName>
    <definedName name="FDTE">#REF!,#REF!</definedName>
    <definedName name="FDTETOP">#REF!,#REF!</definedName>
    <definedName name="FE_Dollars">#REF!</definedName>
    <definedName name="FE_Hours">#REF!</definedName>
    <definedName name="Feb">#REF!</definedName>
    <definedName name="FebDRS">#REF!</definedName>
    <definedName name="FebNSRS">#REF!</definedName>
    <definedName name="febr">#REF!</definedName>
    <definedName name="FebRRS">#REF!</definedName>
    <definedName name="February">#REF!</definedName>
    <definedName name="FebURS">#REF!</definedName>
    <definedName name="FEE">#REF!</definedName>
    <definedName name="FEED">#REF!</definedName>
    <definedName name="FEMS">#REF!</definedName>
    <definedName name="FEMSYrDiff">#REF!</definedName>
    <definedName name="FERC_LIST">#REF!</definedName>
    <definedName name="Fetch_Info">#REF!</definedName>
    <definedName name="ff" localSheetId="26" hidden="1">{#N/A,#N/A,FALSE,"Land";#N/A,#N/A,FALSE,"Cost Analysis";"Summary",#N/A,FALSE,"Equipment"}</definedName>
    <definedName name="ff" localSheetId="23" hidden="1">{#N/A,#N/A,FALSE,"Land";#N/A,#N/A,FALSE,"Cost Analysis";"Summary",#N/A,FALSE,"Equipment"}</definedName>
    <definedName name="ff" hidden="1">{#N/A,#N/A,FALSE,"Land";#N/A,#N/A,FALSE,"Cost Analysis";"Summary",#N/A,FALSE,"Equipment"}</definedName>
    <definedName name="FFAC">#REF!</definedName>
    <definedName name="ffdfd">#REF!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#REF!</definedName>
    <definedName name="fgfg">#REF!</definedName>
    <definedName name="fgfk" hidden="1">#REF!</definedName>
    <definedName name="fh">#REF!</definedName>
    <definedName name="FICA_Dollars">#REF!</definedName>
    <definedName name="FICA_LIMIT">#REF!</definedName>
    <definedName name="FICA_RATE">#REF!</definedName>
    <definedName name="Field_Names">#REF!</definedName>
    <definedName name="FIELD_NO">#REF!</definedName>
    <definedName name="Field_Services_CAPX">#REF!</definedName>
    <definedName name="Field_Services_EBIT">#REF!</definedName>
    <definedName name="Field_Services_MAINT">#REF!</definedName>
    <definedName name="Field1">#REF!</definedName>
    <definedName name="Field10">#REF!</definedName>
    <definedName name="Field11">#REF!</definedName>
    <definedName name="Field12">#REF!</definedName>
    <definedName name="Field13">#REF!</definedName>
    <definedName name="Field14">#REF!</definedName>
    <definedName name="Field15">#REF!</definedName>
    <definedName name="Field16">#REF!</definedName>
    <definedName name="Field17">#REF!</definedName>
    <definedName name="Field18">#REF!</definedName>
    <definedName name="Field19">#REF!</definedName>
    <definedName name="Field2">#REF!</definedName>
    <definedName name="Field20">#REF!</definedName>
    <definedName name="Field21">#REF!</definedName>
    <definedName name="Field22">#REF!</definedName>
    <definedName name="Field23">#REF!</definedName>
    <definedName name="Field24">#REF!</definedName>
    <definedName name="Field25">#REF!</definedName>
    <definedName name="Field26">#REF!</definedName>
    <definedName name="Field27">#REF!</definedName>
    <definedName name="Field28">#REF!</definedName>
    <definedName name="Field29">#REF!</definedName>
    <definedName name="Field3">#REF!</definedName>
    <definedName name="Field30">#REF!</definedName>
    <definedName name="Field31">#REF!</definedName>
    <definedName name="Field32">#REF!</definedName>
    <definedName name="Field33">#REF!</definedName>
    <definedName name="Field34">#REF!</definedName>
    <definedName name="Field35">#REF!</definedName>
    <definedName name="Field36">#REF!</definedName>
    <definedName name="Field37">#REF!</definedName>
    <definedName name="Field38">#REF!</definedName>
    <definedName name="Field39">#REF!</definedName>
    <definedName name="Field4">#REF!</definedName>
    <definedName name="Field40">#REF!</definedName>
    <definedName name="Field41">#REF!</definedName>
    <definedName name="Field42">#REF!</definedName>
    <definedName name="Field43">#REF!</definedName>
    <definedName name="Field44">#REF!</definedName>
    <definedName name="Field45">#REF!</definedName>
    <definedName name="Field46">#REF!</definedName>
    <definedName name="Field47">#REF!</definedName>
    <definedName name="Field48">#REF!</definedName>
    <definedName name="Field49">#REF!</definedName>
    <definedName name="Field5">#REF!</definedName>
    <definedName name="Field50">#REF!</definedName>
    <definedName name="Field51">#REF!</definedName>
    <definedName name="Field6">#REF!</definedName>
    <definedName name="Field7">#REF!</definedName>
    <definedName name="Field8">#REF!</definedName>
    <definedName name="Field9">#REF!</definedName>
    <definedName name="file">#REF!</definedName>
    <definedName name="File_Path">!$I$248</definedName>
    <definedName name="file1">#REF!</definedName>
    <definedName name="file2">#REF!</definedName>
    <definedName name="file3">#REF!</definedName>
    <definedName name="files">#N/A</definedName>
    <definedName name="Fill_1">#REF!</definedName>
    <definedName name="Fill_2">#REF!</definedName>
    <definedName name="FILMAMORT">#REF!</definedName>
    <definedName name="fin_debt">#REF!</definedName>
    <definedName name="finance" localSheetId="17" hidden="1">{#N/A,#N/A,TRUE,"CIN-11";#N/A,#N/A,TRUE,"CIN-13";#N/A,#N/A,TRUE,"CIN-14";#N/A,#N/A,TRUE,"CIN-16";#N/A,#N/A,TRUE,"CIN-17";#N/A,#N/A,TRUE,"CIN-18";#N/A,#N/A,TRUE,"CIN Earnings To Fixed Charges";#N/A,#N/A,TRUE,"CIN Financial Ratios";#N/A,#N/A,TRUE,"CIN-IS";#N/A,#N/A,TRUE,"CIN-BS";#N/A,#N/A,TRUE,"CIN-CS";#N/A,#N/A,TRUE,"Invest In Unconsol Subs"}</definedName>
    <definedName name="finance" localSheetId="18" hidden="1">{#N/A,#N/A,TRUE,"CIN-11";#N/A,#N/A,TRUE,"CIN-13";#N/A,#N/A,TRUE,"CIN-14";#N/A,#N/A,TRUE,"CIN-16";#N/A,#N/A,TRUE,"CIN-17";#N/A,#N/A,TRUE,"CIN-18";#N/A,#N/A,TRUE,"CIN Earnings To Fixed Charges";#N/A,#N/A,TRUE,"CIN Financial Ratios";#N/A,#N/A,TRUE,"CIN-IS";#N/A,#N/A,TRUE,"CIN-BS";#N/A,#N/A,TRUE,"CIN-CS";#N/A,#N/A,TRUE,"Invest In Unconsol Subs"}</definedName>
    <definedName name="finance" localSheetId="19" hidden="1">{#N/A,#N/A,TRUE,"CIN-11";#N/A,#N/A,TRUE,"CIN-13";#N/A,#N/A,TRUE,"CIN-14";#N/A,#N/A,TRUE,"CIN-16";#N/A,#N/A,TRUE,"CIN-17";#N/A,#N/A,TRUE,"CIN-18";#N/A,#N/A,TRUE,"CIN Earnings To Fixed Charges";#N/A,#N/A,TRUE,"CIN Financial Ratios";#N/A,#N/A,TRUE,"CIN-IS";#N/A,#N/A,TRUE,"CIN-BS";#N/A,#N/A,TRUE,"CIN-CS";#N/A,#N/A,TRUE,"Invest In Unconsol Subs"}</definedName>
    <definedName name="finance" localSheetId="20" hidden="1">{#N/A,#N/A,TRUE,"CIN-11";#N/A,#N/A,TRUE,"CIN-13";#N/A,#N/A,TRUE,"CIN-14";#N/A,#N/A,TRUE,"CIN-16";#N/A,#N/A,TRUE,"CIN-17";#N/A,#N/A,TRUE,"CIN-18";#N/A,#N/A,TRUE,"CIN Earnings To Fixed Charges";#N/A,#N/A,TRUE,"CIN Financial Ratios";#N/A,#N/A,TRUE,"CIN-IS";#N/A,#N/A,TRUE,"CIN-BS";#N/A,#N/A,TRUE,"CIN-CS";#N/A,#N/A,TRUE,"Invest In Unconsol Subs"}</definedName>
    <definedName name="finance" localSheetId="21" hidden="1">{#N/A,#N/A,TRUE,"CIN-11";#N/A,#N/A,TRUE,"CIN-13";#N/A,#N/A,TRUE,"CIN-14";#N/A,#N/A,TRUE,"CIN-16";#N/A,#N/A,TRUE,"CIN-17";#N/A,#N/A,TRUE,"CIN-18";#N/A,#N/A,TRUE,"CIN Earnings To Fixed Charges";#N/A,#N/A,TRUE,"CIN Financial Ratios";#N/A,#N/A,TRUE,"CIN-IS";#N/A,#N/A,TRUE,"CIN-BS";#N/A,#N/A,TRUE,"CIN-CS";#N/A,#N/A,TRUE,"Invest In Unconsol Subs"}</definedName>
    <definedName name="finance" localSheetId="22" hidden="1">{#N/A,#N/A,TRUE,"CIN-11";#N/A,#N/A,TRUE,"CIN-13";#N/A,#N/A,TRUE,"CIN-14";#N/A,#N/A,TRUE,"CIN-16";#N/A,#N/A,TRUE,"CIN-17";#N/A,#N/A,TRUE,"CIN-18";#N/A,#N/A,TRUE,"CIN Earnings To Fixed Charges";#N/A,#N/A,TRUE,"CIN Financial Ratios";#N/A,#N/A,TRUE,"CIN-IS";#N/A,#N/A,TRUE,"CIN-BS";#N/A,#N/A,TRUE,"CIN-CS";#N/A,#N/A,TRUE,"Invest In Unconsol Subs"}</definedName>
    <definedName name="finance" localSheetId="1" hidden="1">{#N/A,#N/A,TRUE,"CIN-11";#N/A,#N/A,TRUE,"CIN-13";#N/A,#N/A,TRUE,"CIN-14";#N/A,#N/A,TRUE,"CIN-16";#N/A,#N/A,TRUE,"CIN-17";#N/A,#N/A,TRUE,"CIN-18";#N/A,#N/A,TRUE,"CIN Earnings To Fixed Charges";#N/A,#N/A,TRUE,"CIN Financial Ratios";#N/A,#N/A,TRUE,"CIN-IS";#N/A,#N/A,TRUE,"CIN-BS";#N/A,#N/A,TRUE,"CIN-CS";#N/A,#N/A,TRUE,"Invest In Unconsol Subs"}</definedName>
    <definedName name="finance" localSheetId="26" hidden="1">{#N/A,#N/A,TRUE,"CIN-11";#N/A,#N/A,TRUE,"CIN-13";#N/A,#N/A,TRUE,"CIN-14";#N/A,#N/A,TRUE,"CIN-16";#N/A,#N/A,TRUE,"CIN-17";#N/A,#N/A,TRUE,"CIN-18";#N/A,#N/A,TRUE,"CIN Earnings To Fixed Charges";#N/A,#N/A,TRUE,"CIN Financial Ratios";#N/A,#N/A,TRUE,"CIN-IS";#N/A,#N/A,TRUE,"CIN-BS";#N/A,#N/A,TRUE,"CIN-CS";#N/A,#N/A,TRUE,"Invest In Unconsol Subs"}</definedName>
    <definedName name="finance" localSheetId="23"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17" hidden="1">{#N/A,#N/A,TRUE,"CIN-11";#N/A,#N/A,TRUE,"CIN-13";#N/A,#N/A,TRUE,"CIN-14";#N/A,#N/A,TRUE,"CIN-16";#N/A,#N/A,TRUE,"CIN-17";#N/A,#N/A,TRUE,"CIN-18";#N/A,#N/A,TRUE,"CIN Earnings To Fixed Charges";#N/A,#N/A,TRUE,"CIN Financial Ratios";#N/A,#N/A,TRUE,"CIN-IS";#N/A,#N/A,TRUE,"CIN-BS";#N/A,#N/A,TRUE,"CIN-CS";#N/A,#N/A,TRUE,"Invest In Unconsol Subs"}</definedName>
    <definedName name="finance_1" localSheetId="18" hidden="1">{#N/A,#N/A,TRUE,"CIN-11";#N/A,#N/A,TRUE,"CIN-13";#N/A,#N/A,TRUE,"CIN-14";#N/A,#N/A,TRUE,"CIN-16";#N/A,#N/A,TRUE,"CIN-17";#N/A,#N/A,TRUE,"CIN-18";#N/A,#N/A,TRUE,"CIN Earnings To Fixed Charges";#N/A,#N/A,TRUE,"CIN Financial Ratios";#N/A,#N/A,TRUE,"CIN-IS";#N/A,#N/A,TRUE,"CIN-BS";#N/A,#N/A,TRUE,"CIN-CS";#N/A,#N/A,TRUE,"Invest In Unconsol Subs"}</definedName>
    <definedName name="finance_1" localSheetId="19" hidden="1">{#N/A,#N/A,TRUE,"CIN-11";#N/A,#N/A,TRUE,"CIN-13";#N/A,#N/A,TRUE,"CIN-14";#N/A,#N/A,TRUE,"CIN-16";#N/A,#N/A,TRUE,"CIN-17";#N/A,#N/A,TRUE,"CIN-18";#N/A,#N/A,TRUE,"CIN Earnings To Fixed Charges";#N/A,#N/A,TRUE,"CIN Financial Ratios";#N/A,#N/A,TRUE,"CIN-IS";#N/A,#N/A,TRUE,"CIN-BS";#N/A,#N/A,TRUE,"CIN-CS";#N/A,#N/A,TRUE,"Invest In Unconsol Subs"}</definedName>
    <definedName name="finance_1" localSheetId="20" hidden="1">{#N/A,#N/A,TRUE,"CIN-11";#N/A,#N/A,TRUE,"CIN-13";#N/A,#N/A,TRUE,"CIN-14";#N/A,#N/A,TRUE,"CIN-16";#N/A,#N/A,TRUE,"CIN-17";#N/A,#N/A,TRUE,"CIN-18";#N/A,#N/A,TRUE,"CIN Earnings To Fixed Charges";#N/A,#N/A,TRUE,"CIN Financial Ratios";#N/A,#N/A,TRUE,"CIN-IS";#N/A,#N/A,TRUE,"CIN-BS";#N/A,#N/A,TRUE,"CIN-CS";#N/A,#N/A,TRUE,"Invest In Unconsol Subs"}</definedName>
    <definedName name="finance_1" localSheetId="21" hidden="1">{#N/A,#N/A,TRUE,"CIN-11";#N/A,#N/A,TRUE,"CIN-13";#N/A,#N/A,TRUE,"CIN-14";#N/A,#N/A,TRUE,"CIN-16";#N/A,#N/A,TRUE,"CIN-17";#N/A,#N/A,TRUE,"CIN-18";#N/A,#N/A,TRUE,"CIN Earnings To Fixed Charges";#N/A,#N/A,TRUE,"CIN Financial Ratios";#N/A,#N/A,TRUE,"CIN-IS";#N/A,#N/A,TRUE,"CIN-BS";#N/A,#N/A,TRUE,"CIN-CS";#N/A,#N/A,TRUE,"Invest In Unconsol Subs"}</definedName>
    <definedName name="finance_1" localSheetId="22" hidden="1">{#N/A,#N/A,TRUE,"CIN-11";#N/A,#N/A,TRUE,"CIN-13";#N/A,#N/A,TRUE,"CIN-14";#N/A,#N/A,TRUE,"CIN-16";#N/A,#N/A,TRUE,"CIN-17";#N/A,#N/A,TRUE,"CIN-18";#N/A,#N/A,TRUE,"CIN Earnings To Fixed Charges";#N/A,#N/A,TRUE,"CIN Financial Ratios";#N/A,#N/A,TRUE,"CIN-IS";#N/A,#N/A,TRUE,"CIN-BS";#N/A,#N/A,TRUE,"CIN-CS";#N/A,#N/A,TRUE,"Invest In Unconsol Subs"}</definedName>
    <definedName name="finance_1" localSheetId="1" hidden="1">{#N/A,#N/A,TRUE,"CIN-11";#N/A,#N/A,TRUE,"CIN-13";#N/A,#N/A,TRUE,"CIN-14";#N/A,#N/A,TRUE,"CIN-16";#N/A,#N/A,TRUE,"CIN-17";#N/A,#N/A,TRUE,"CIN-18";#N/A,#N/A,TRUE,"CIN Earnings To Fixed Charges";#N/A,#N/A,TRUE,"CIN Financial Ratios";#N/A,#N/A,TRUE,"CIN-IS";#N/A,#N/A,TRUE,"CIN-BS";#N/A,#N/A,TRUE,"CIN-CS";#N/A,#N/A,TRUE,"Invest In Unconsol Subs"}</definedName>
    <definedName name="finance_1" localSheetId="26" hidden="1">{#N/A,#N/A,TRUE,"CIN-11";#N/A,#N/A,TRUE,"CIN-13";#N/A,#N/A,TRUE,"CIN-14";#N/A,#N/A,TRUE,"CIN-16";#N/A,#N/A,TRUE,"CIN-17";#N/A,#N/A,TRUE,"CIN-18";#N/A,#N/A,TRUE,"CIN Earnings To Fixed Charges";#N/A,#N/A,TRUE,"CIN Financial Ratios";#N/A,#N/A,TRUE,"CIN-IS";#N/A,#N/A,TRUE,"CIN-BS";#N/A,#N/A,TRUE,"CIN-CS";#N/A,#N/A,TRUE,"Invest In Unconsol Subs"}</definedName>
    <definedName name="finance_1" localSheetId="23"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#REF!</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ancingFee">#REF!</definedName>
    <definedName name="fincase">#REF!</definedName>
    <definedName name="fincostjulia">#N/A</definedName>
    <definedName name="fincosts">#N/A</definedName>
    <definedName name="find">#N/A</definedName>
    <definedName name="FINOptions">"0,0,1,1,1,0,0,-1,0,0,2,0,"</definedName>
    <definedName name="Firm04">#REF!</definedName>
    <definedName name="FirmValue">#REF!</definedName>
    <definedName name="FirstCallDate">#REF!</definedName>
    <definedName name="FirstHalf">#REF!</definedName>
    <definedName name="FirstHalf1">#REF!</definedName>
    <definedName name="firsthalf2">#REF!</definedName>
    <definedName name="firsthalfa">#REF!</definedName>
    <definedName name="firsthalfb">#REF!</definedName>
    <definedName name="FirstPromptDate">#REF!</definedName>
    <definedName name="FirstTenorOffset">#REF!</definedName>
    <definedName name="Fiscal">#REF!</definedName>
    <definedName name="Fiscal_Period">#REF!</definedName>
    <definedName name="fiscal2">#REF!</definedName>
    <definedName name="FiscalPE">#REF!</definedName>
    <definedName name="Fitch">#REF!</definedName>
    <definedName name="FiveYearEPSGrowth">#REF!</definedName>
    <definedName name="Fix_OM_Pay">#REF!</definedName>
    <definedName name="fixed_asset_turnover">#REF!</definedName>
    <definedName name="fixed_assets_rate">#REF!</definedName>
    <definedName name="Fixed_Cap_Title">#REF!</definedName>
    <definedName name="Fixed_costs">#REF!</definedName>
    <definedName name="fixedRateA">#REF!</definedName>
    <definedName name="fixedRateB">#REF!</definedName>
    <definedName name="fixedRateC">#REF!</definedName>
    <definedName name="FLDPIPE">#REF!</definedName>
    <definedName name="FLEET_00">#REF!</definedName>
    <definedName name="FLEET_CATNAME">#REF!</definedName>
    <definedName name="Fleet_Escalation">#REF!</definedName>
    <definedName name="Fleet_Menu">#REF!</definedName>
    <definedName name="Fleet_RateAnnual">#REF!</definedName>
    <definedName name="Fleet_RateDaily">#REF!</definedName>
    <definedName name="Fleet_RateGroup">#REF!</definedName>
    <definedName name="Fleet_RateMonthly">#REF!</definedName>
    <definedName name="Fleet_RateWeekly">#REF!</definedName>
    <definedName name="Fleet_Rental_Duration">#REF!</definedName>
    <definedName name="Fleet_Rental_Quantity">#REF!</definedName>
    <definedName name="Fleet_Weather_Duration">#REF!</definedName>
    <definedName name="FleetRate16">#REF!</definedName>
    <definedName name="FleetRateDiff">#REF!</definedName>
    <definedName name="flowchart">#N/A</definedName>
    <definedName name="FMTYP">"*STD"</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NEP">#REF!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NEP">#REF!</definedName>
    <definedName name="FncDistList">#REF!</definedName>
    <definedName name="Fncl_Summary1">#REF!</definedName>
    <definedName name="Fncl_Summary2">#REF!</definedName>
    <definedName name="FncList">#REF!</definedName>
    <definedName name="FncName">#REF!</definedName>
    <definedName name="FO" localSheetId="26">Scheduled_Payment+Extra_Payment</definedName>
    <definedName name="FO" localSheetId="23">Scheduled_Payment+Extra_Payment</definedName>
    <definedName name="FO">Scheduled_Payment+Extra_Payment</definedName>
    <definedName name="FOFF">#REF!</definedName>
    <definedName name="FOM_Out">#REF!</definedName>
    <definedName name="Footnote">#REF!</definedName>
    <definedName name="Footnote__f">#REF!</definedName>
    <definedName name="footnote_1">#REF!</definedName>
    <definedName name="footnote_2">#REF!</definedName>
    <definedName name="Footnote_a">#REF!</definedName>
    <definedName name="Footnote1">#REF!</definedName>
    <definedName name="Footnote10">#REF!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CATEGORY">#REF!</definedName>
    <definedName name="Footnotes">#REF!</definedName>
    <definedName name="FOR">#REF!</definedName>
    <definedName name="ForcedOutage">#REF!</definedName>
    <definedName name="Forecast">#REF!</definedName>
    <definedName name="forecast_cs">#REF!</definedName>
    <definedName name="ForeRiver_EOH_Charge">#REF!</definedName>
    <definedName name="fortis">#N/A</definedName>
    <definedName name="forward">(1.1^0.25)</definedName>
    <definedName name="Forward0">#REF!</definedName>
    <definedName name="Forward1">#REF!</definedName>
    <definedName name="Forward2">#REF!</definedName>
    <definedName name="FOUR">#REF!</definedName>
    <definedName name="FOUROP">#REF!</definedName>
    <definedName name="FOURPK">#REF!</definedName>
    <definedName name="fox">#REF!</definedName>
    <definedName name="FPRC2">#REF!</definedName>
    <definedName name="FR_Dollars">#REF!</definedName>
    <definedName name="FR_DollarsBase">#REF!</definedName>
    <definedName name="Franchisee">#REF!</definedName>
    <definedName name="FreeCashFlow">#REF!</definedName>
    <definedName name="Frequencies">#REF!</definedName>
    <definedName name="freshebitda">#REF!</definedName>
    <definedName name="freshrev">#REF!</definedName>
    <definedName name="frf" localSheetId="17" hidden="1">{#N/A,#N/A,FALSE,"RECAP";#N/A,#N/A,FALSE,"CW_B";#N/A,#N/A,FALSE,"CW_M";#N/A,#N/A,FALSE,"CW_E";#N/A,#N/A,FALSE,"CW_F";#N/A,#N/A,FALSE,"FC_B";#N/A,#N/A,FALSE,"FC_M";#N/A,#N/A,FALSE,"FC_E";#N/A,#N/A,FALSE,"FC_F";#N/A,#N/A,FALSE,"CS"}</definedName>
    <definedName name="frf" localSheetId="18" hidden="1">{#N/A,#N/A,FALSE,"RECAP";#N/A,#N/A,FALSE,"CW_B";#N/A,#N/A,FALSE,"CW_M";#N/A,#N/A,FALSE,"CW_E";#N/A,#N/A,FALSE,"CW_F";#N/A,#N/A,FALSE,"FC_B";#N/A,#N/A,FALSE,"FC_M";#N/A,#N/A,FALSE,"FC_E";#N/A,#N/A,FALSE,"FC_F";#N/A,#N/A,FALSE,"CS"}</definedName>
    <definedName name="frf" localSheetId="19" hidden="1">{#N/A,#N/A,FALSE,"RECAP";#N/A,#N/A,FALSE,"CW_B";#N/A,#N/A,FALSE,"CW_M";#N/A,#N/A,FALSE,"CW_E";#N/A,#N/A,FALSE,"CW_F";#N/A,#N/A,FALSE,"FC_B";#N/A,#N/A,FALSE,"FC_M";#N/A,#N/A,FALSE,"FC_E";#N/A,#N/A,FALSE,"FC_F";#N/A,#N/A,FALSE,"CS"}</definedName>
    <definedName name="frf" localSheetId="20" hidden="1">{#N/A,#N/A,FALSE,"RECAP";#N/A,#N/A,FALSE,"CW_B";#N/A,#N/A,FALSE,"CW_M";#N/A,#N/A,FALSE,"CW_E";#N/A,#N/A,FALSE,"CW_F";#N/A,#N/A,FALSE,"FC_B";#N/A,#N/A,FALSE,"FC_M";#N/A,#N/A,FALSE,"FC_E";#N/A,#N/A,FALSE,"FC_F";#N/A,#N/A,FALSE,"CS"}</definedName>
    <definedName name="frf" localSheetId="21" hidden="1">{#N/A,#N/A,FALSE,"RECAP";#N/A,#N/A,FALSE,"CW_B";#N/A,#N/A,FALSE,"CW_M";#N/A,#N/A,FALSE,"CW_E";#N/A,#N/A,FALSE,"CW_F";#N/A,#N/A,FALSE,"FC_B";#N/A,#N/A,FALSE,"FC_M";#N/A,#N/A,FALSE,"FC_E";#N/A,#N/A,FALSE,"FC_F";#N/A,#N/A,FALSE,"CS"}</definedName>
    <definedName name="frf" localSheetId="22" hidden="1">{#N/A,#N/A,FALSE,"RECAP";#N/A,#N/A,FALSE,"CW_B";#N/A,#N/A,FALSE,"CW_M";#N/A,#N/A,FALSE,"CW_E";#N/A,#N/A,FALSE,"CW_F";#N/A,#N/A,FALSE,"FC_B";#N/A,#N/A,FALSE,"FC_M";#N/A,#N/A,FALSE,"FC_E";#N/A,#N/A,FALSE,"FC_F";#N/A,#N/A,FALSE,"CS"}</definedName>
    <definedName name="frf" localSheetId="1" hidden="1">{#N/A,#N/A,FALSE,"RECAP";#N/A,#N/A,FALSE,"CW_B";#N/A,#N/A,FALSE,"CW_M";#N/A,#N/A,FALSE,"CW_E";#N/A,#N/A,FALSE,"CW_F";#N/A,#N/A,FALSE,"FC_B";#N/A,#N/A,FALSE,"FC_M";#N/A,#N/A,FALSE,"FC_E";#N/A,#N/A,FALSE,"FC_F";#N/A,#N/A,FALSE,"CS"}</definedName>
    <definedName name="frf" localSheetId="26" hidden="1">{#N/A,#N/A,FALSE,"RECAP";#N/A,#N/A,FALSE,"CW_B";#N/A,#N/A,FALSE,"CW_M";#N/A,#N/A,FALSE,"CW_E";#N/A,#N/A,FALSE,"CW_F";#N/A,#N/A,FALSE,"FC_B";#N/A,#N/A,FALSE,"FC_M";#N/A,#N/A,FALSE,"FC_E";#N/A,#N/A,FALSE,"FC_F";#N/A,#N/A,FALSE,"CS"}</definedName>
    <definedName name="frf" localSheetId="23"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rom">#N/A</definedName>
    <definedName name="FRONT">#REF!</definedName>
    <definedName name="FrSt_OCL_Pymt">#REF!</definedName>
    <definedName name="F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NEP">#REF!</definedName>
    <definedName name="fs_convert_book_ratio_CM4DC">#REF!</definedName>
    <definedName name="fs_convert_book_ratio_CM4D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NEP">#REF!</definedName>
    <definedName name="fs_ffo_interest_CM1DC">#REF!</definedName>
    <definedName name="fs_ffo_interest_CM1DE">#REF!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NE">#REF!</definedName>
    <definedName name="fs_ffo_interest_CMNEP">#REF!</definedName>
    <definedName name="fs_ffo_to_debt_CM1DC">#REF!</definedName>
    <definedName name="fs_ffo_to_debt_CM1DE">#REF!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N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NEP">#REF!</definedName>
    <definedName name="fs_minint_book_ratio_CM1DC">#REF!</definedName>
    <definedName name="fs_minint_book_ratio_CM1DE">#REF!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NEP">#REF!</definedName>
    <definedName name="fs_pretax_interest_CM1DC">#REF!</definedName>
    <definedName name="fs_pretax_interest_CM1DE">#REF!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N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NEP">#REF!</definedName>
    <definedName name="fs_vfs_ratio_sp_CM4DC">#REF!</definedName>
    <definedName name="fs_vfs_ratio_sp_CM4DE">#REF!</definedName>
    <definedName name="fs_vfs_ratio_sp_CMNEP">#REF!</definedName>
    <definedName name="FSF">#REF!</definedName>
    <definedName name="FSHIPOP">#REF!</definedName>
    <definedName name="FSHIPPK">#REF!</definedName>
    <definedName name="fstart">#REF!</definedName>
    <definedName name="FT" localSheetId="17" hidden="1">{#N/A,#N/A,FALSE,"Detail";#N/A,#N/A,FALSE,"10019";#N/A,#N/A,FALSE,"10001 JE";#N/A,#N/A,FALSE,"10004 JE";#N/A,#N/A,FALSE,"10014 JE";#N/A,#N/A,FALSE,"10017 JE";#N/A,#N/A,FALSE,"66101 JE";#N/A,#N/A,FALSE,"21001 JE";#N/A,#N/A,FALSE,"21002 JE";#N/A,#N/A,FALSE,"21003 JE";#N/A,#N/A,FALSE,"21004 JE";#N/A,#N/A,FALSE,"66001 JE"}</definedName>
    <definedName name="FT" localSheetId="18" hidden="1">{#N/A,#N/A,FALSE,"Detail";#N/A,#N/A,FALSE,"10019";#N/A,#N/A,FALSE,"10001 JE";#N/A,#N/A,FALSE,"10004 JE";#N/A,#N/A,FALSE,"10014 JE";#N/A,#N/A,FALSE,"10017 JE";#N/A,#N/A,FALSE,"66101 JE";#N/A,#N/A,FALSE,"21001 JE";#N/A,#N/A,FALSE,"21002 JE";#N/A,#N/A,FALSE,"21003 JE";#N/A,#N/A,FALSE,"21004 JE";#N/A,#N/A,FALSE,"66001 JE"}</definedName>
    <definedName name="FT" localSheetId="19" hidden="1">{#N/A,#N/A,FALSE,"Detail";#N/A,#N/A,FALSE,"10019";#N/A,#N/A,FALSE,"10001 JE";#N/A,#N/A,FALSE,"10004 JE";#N/A,#N/A,FALSE,"10014 JE";#N/A,#N/A,FALSE,"10017 JE";#N/A,#N/A,FALSE,"66101 JE";#N/A,#N/A,FALSE,"21001 JE";#N/A,#N/A,FALSE,"21002 JE";#N/A,#N/A,FALSE,"21003 JE";#N/A,#N/A,FALSE,"21004 JE";#N/A,#N/A,FALSE,"66001 JE"}</definedName>
    <definedName name="FT" localSheetId="20" hidden="1">{#N/A,#N/A,FALSE,"Detail";#N/A,#N/A,FALSE,"10019";#N/A,#N/A,FALSE,"10001 JE";#N/A,#N/A,FALSE,"10004 JE";#N/A,#N/A,FALSE,"10014 JE";#N/A,#N/A,FALSE,"10017 JE";#N/A,#N/A,FALSE,"66101 JE";#N/A,#N/A,FALSE,"21001 JE";#N/A,#N/A,FALSE,"21002 JE";#N/A,#N/A,FALSE,"21003 JE";#N/A,#N/A,FALSE,"21004 JE";#N/A,#N/A,FALSE,"66001 JE"}</definedName>
    <definedName name="FT" localSheetId="21" hidden="1">{#N/A,#N/A,FALSE,"Detail";#N/A,#N/A,FALSE,"10019";#N/A,#N/A,FALSE,"10001 JE";#N/A,#N/A,FALSE,"10004 JE";#N/A,#N/A,FALSE,"10014 JE";#N/A,#N/A,FALSE,"10017 JE";#N/A,#N/A,FALSE,"66101 JE";#N/A,#N/A,FALSE,"21001 JE";#N/A,#N/A,FALSE,"21002 JE";#N/A,#N/A,FALSE,"21003 JE";#N/A,#N/A,FALSE,"21004 JE";#N/A,#N/A,FALSE,"66001 JE"}</definedName>
    <definedName name="FT" localSheetId="22" hidden="1">{#N/A,#N/A,FALSE,"Detail";#N/A,#N/A,FALSE,"10019";#N/A,#N/A,FALSE,"10001 JE";#N/A,#N/A,FALSE,"10004 JE";#N/A,#N/A,FALSE,"10014 JE";#N/A,#N/A,FALSE,"10017 JE";#N/A,#N/A,FALSE,"66101 JE";#N/A,#N/A,FALSE,"21001 JE";#N/A,#N/A,FALSE,"21002 JE";#N/A,#N/A,FALSE,"21003 JE";#N/A,#N/A,FALSE,"21004 JE";#N/A,#N/A,FALSE,"66001 JE"}</definedName>
    <definedName name="FT" localSheetId="1" hidden="1">{#N/A,#N/A,FALSE,"Detail";#N/A,#N/A,FALSE,"10019";#N/A,#N/A,FALSE,"10001 JE";#N/A,#N/A,FALSE,"10004 JE";#N/A,#N/A,FALSE,"10014 JE";#N/A,#N/A,FALSE,"10017 JE";#N/A,#N/A,FALSE,"66101 JE";#N/A,#N/A,FALSE,"21001 JE";#N/A,#N/A,FALSE,"21002 JE";#N/A,#N/A,FALSE,"21003 JE";#N/A,#N/A,FALSE,"21004 JE";#N/A,#N/A,FALSE,"66001 JE"}</definedName>
    <definedName name="FT" localSheetId="26" hidden="1">{#N/A,#N/A,FALSE,"Detail";#N/A,#N/A,FALSE,"10019";#N/A,#N/A,FALSE,"10001 JE";#N/A,#N/A,FALSE,"10004 JE";#N/A,#N/A,FALSE,"10014 JE";#N/A,#N/A,FALSE,"10017 JE";#N/A,#N/A,FALSE,"66101 JE";#N/A,#N/A,FALSE,"21001 JE";#N/A,#N/A,FALSE,"21002 JE";#N/A,#N/A,FALSE,"21003 JE";#N/A,#N/A,FALSE,"21004 JE";#N/A,#N/A,FALSE,"66001 JE"}</definedName>
    <definedName name="FT" localSheetId="23"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26" hidden="1">{#N/A,#N/A,FALSE,"Assumptions";#N/A,#N/A,FALSE,"Impact Assumptions";#N/A,#N/A,FALSE,"10-Yr - detail";#N/A,#N/A,FALSE,"1,5,10 yr comp";#N/A,#N/A,FALSE,"Lse-Exp.";#N/A,#N/A,FALSE,"Rent Roll";#N/A,#N/A,FALSE,"Historical (2)";#N/A,#N/A,FALSE,"RET's";#N/A,#N/A,FALSE,"Lease Rollover"}</definedName>
    <definedName name="fuckface" localSheetId="23"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#REF!</definedName>
    <definedName name="Fuel_Cost">#REF!</definedName>
    <definedName name="fuel_ferc">#REF!</definedName>
    <definedName name="fuel_lp4">#REF!</definedName>
    <definedName name="fuel_lp5">#REF!</definedName>
    <definedName name="fuel_oth">#REF!</definedName>
    <definedName name="Fuel_Out">#REF!</definedName>
    <definedName name="fuel_puc">#REF!</definedName>
    <definedName name="fuel_res">#REF!</definedName>
    <definedName name="fuel_ugi">#REF!</definedName>
    <definedName name="Fuel_Unit">#REF!</definedName>
    <definedName name="fuelco_wrn.test1." localSheetId="17" hidden="1">{"Income Statement",#N/A,FALSE,"CFMODEL";"Balance Sheet",#N/A,FALSE,"CFMODEL"}</definedName>
    <definedName name="fuelco_wrn.test1." localSheetId="18" hidden="1">{"Income Statement",#N/A,FALSE,"CFMODEL";"Balance Sheet",#N/A,FALSE,"CFMODEL"}</definedName>
    <definedName name="fuelco_wrn.test1." localSheetId="19" hidden="1">{"Income Statement",#N/A,FALSE,"CFMODEL";"Balance Sheet",#N/A,FALSE,"CFMODEL"}</definedName>
    <definedName name="fuelco_wrn.test1." localSheetId="20" hidden="1">{"Income Statement",#N/A,FALSE,"CFMODEL";"Balance Sheet",#N/A,FALSE,"CFMODEL"}</definedName>
    <definedName name="fuelco_wrn.test1." localSheetId="21" hidden="1">{"Income Statement",#N/A,FALSE,"CFMODEL";"Balance Sheet",#N/A,FALSE,"CFMODEL"}</definedName>
    <definedName name="fuelco_wrn.test1." localSheetId="22" hidden="1">{"Income Statement",#N/A,FALSE,"CFMODEL";"Balance Sheet",#N/A,FALSE,"CFMODEL"}</definedName>
    <definedName name="fuelco_wrn.test1." localSheetId="1" hidden="1">{"Income Statement",#N/A,FALSE,"CFMODEL";"Balance Sheet",#N/A,FALSE,"CFMODEL"}</definedName>
    <definedName name="fuelco_wrn.test1." localSheetId="26" hidden="1">{"Income Statement",#N/A,FALSE,"CFMODEL";"Balance Sheet",#N/A,FALSE,"CFMODEL"}</definedName>
    <definedName name="fuelco_wrn.test1." localSheetId="23" hidden="1">{"Income Statement",#N/A,FALSE,"CFMODEL";"Balance Sheet",#N/A,FALSE,"CFMODEL"}</definedName>
    <definedName name="fuelco_wrn.test1." hidden="1">{"Income Statement",#N/A,FALSE,"CFMODEL";"Balance Sheet",#N/A,FALSE,"CFMODEL"}</definedName>
    <definedName name="fuelco_wrn.test1._1" localSheetId="17" hidden="1">{"Income Statement",#N/A,FALSE,"CFMODEL";"Balance Sheet",#N/A,FALSE,"CFMODEL"}</definedName>
    <definedName name="fuelco_wrn.test1._1" localSheetId="18" hidden="1">{"Income Statement",#N/A,FALSE,"CFMODEL";"Balance Sheet",#N/A,FALSE,"CFMODEL"}</definedName>
    <definedName name="fuelco_wrn.test1._1" localSheetId="19" hidden="1">{"Income Statement",#N/A,FALSE,"CFMODEL";"Balance Sheet",#N/A,FALSE,"CFMODEL"}</definedName>
    <definedName name="fuelco_wrn.test1._1" localSheetId="20" hidden="1">{"Income Statement",#N/A,FALSE,"CFMODEL";"Balance Sheet",#N/A,FALSE,"CFMODEL"}</definedName>
    <definedName name="fuelco_wrn.test1._1" localSheetId="21" hidden="1">{"Income Statement",#N/A,FALSE,"CFMODEL";"Balance Sheet",#N/A,FALSE,"CFMODEL"}</definedName>
    <definedName name="fuelco_wrn.test1._1" localSheetId="22" hidden="1">{"Income Statement",#N/A,FALSE,"CFMODEL";"Balance Sheet",#N/A,FALSE,"CFMODEL"}</definedName>
    <definedName name="fuelco_wrn.test1._1" localSheetId="1" hidden="1">{"Income Statement",#N/A,FALSE,"CFMODEL";"Balance Sheet",#N/A,FALSE,"CFMODEL"}</definedName>
    <definedName name="fuelco_wrn.test1._1" localSheetId="26" hidden="1">{"Income Statement",#N/A,FALSE,"CFMODEL";"Balance Sheet",#N/A,FALSE,"CFMODEL"}</definedName>
    <definedName name="fuelco_wrn.test1._1" localSheetId="23" hidden="1">{"Income Statement",#N/A,FALSE,"CFMODEL";"Balance Sheet",#N/A,FALSE,"CFMODEL"}</definedName>
    <definedName name="fuelco_wrn.test1._1" hidden="1">{"Income Statement",#N/A,FALSE,"CFMODEL";"Balance Sheet",#N/A,FALSE,"CFMODEL"}</definedName>
    <definedName name="fuelco_wrn.test2." localSheetId="17" hidden="1">{"SourcesUses",#N/A,TRUE,"CFMODEL";"TransOverview",#N/A,TRUE,"CFMODEL"}</definedName>
    <definedName name="fuelco_wrn.test2." localSheetId="18" hidden="1">{"SourcesUses",#N/A,TRUE,"CFMODEL";"TransOverview",#N/A,TRUE,"CFMODEL"}</definedName>
    <definedName name="fuelco_wrn.test2." localSheetId="19" hidden="1">{"SourcesUses",#N/A,TRUE,"CFMODEL";"TransOverview",#N/A,TRUE,"CFMODEL"}</definedName>
    <definedName name="fuelco_wrn.test2." localSheetId="20" hidden="1">{"SourcesUses",#N/A,TRUE,"CFMODEL";"TransOverview",#N/A,TRUE,"CFMODEL"}</definedName>
    <definedName name="fuelco_wrn.test2." localSheetId="21" hidden="1">{"SourcesUses",#N/A,TRUE,"CFMODEL";"TransOverview",#N/A,TRUE,"CFMODEL"}</definedName>
    <definedName name="fuelco_wrn.test2." localSheetId="22" hidden="1">{"SourcesUses",#N/A,TRUE,"CFMODEL";"TransOverview",#N/A,TRUE,"CFMODEL"}</definedName>
    <definedName name="fuelco_wrn.test2." localSheetId="1" hidden="1">{"SourcesUses",#N/A,TRUE,"CFMODEL";"TransOverview",#N/A,TRUE,"CFMODEL"}</definedName>
    <definedName name="fuelco_wrn.test2." localSheetId="26" hidden="1">{"SourcesUses",#N/A,TRUE,"CFMODEL";"TransOverview",#N/A,TRUE,"CFMODEL"}</definedName>
    <definedName name="fuelco_wrn.test2." localSheetId="23" hidden="1">{"SourcesUses",#N/A,TRUE,"CFMODEL";"TransOverview",#N/A,TRUE,"CFMODEL"}</definedName>
    <definedName name="fuelco_wrn.test2." hidden="1">{"SourcesUses",#N/A,TRUE,"CFMODEL";"TransOverview",#N/A,TRUE,"CFMODEL"}</definedName>
    <definedName name="fuelco_wrn.test2._1" localSheetId="17" hidden="1">{"SourcesUses",#N/A,TRUE,"CFMODEL";"TransOverview",#N/A,TRUE,"CFMODEL"}</definedName>
    <definedName name="fuelco_wrn.test2._1" localSheetId="18" hidden="1">{"SourcesUses",#N/A,TRUE,"CFMODEL";"TransOverview",#N/A,TRUE,"CFMODEL"}</definedName>
    <definedName name="fuelco_wrn.test2._1" localSheetId="19" hidden="1">{"SourcesUses",#N/A,TRUE,"CFMODEL";"TransOverview",#N/A,TRUE,"CFMODEL"}</definedName>
    <definedName name="fuelco_wrn.test2._1" localSheetId="20" hidden="1">{"SourcesUses",#N/A,TRUE,"CFMODEL";"TransOverview",#N/A,TRUE,"CFMODEL"}</definedName>
    <definedName name="fuelco_wrn.test2._1" localSheetId="21" hidden="1">{"SourcesUses",#N/A,TRUE,"CFMODEL";"TransOverview",#N/A,TRUE,"CFMODEL"}</definedName>
    <definedName name="fuelco_wrn.test2._1" localSheetId="22" hidden="1">{"SourcesUses",#N/A,TRUE,"CFMODEL";"TransOverview",#N/A,TRUE,"CFMODEL"}</definedName>
    <definedName name="fuelco_wrn.test2._1" localSheetId="1" hidden="1">{"SourcesUses",#N/A,TRUE,"CFMODEL";"TransOverview",#N/A,TRUE,"CFMODEL"}</definedName>
    <definedName name="fuelco_wrn.test2._1" localSheetId="26" hidden="1">{"SourcesUses",#N/A,TRUE,"CFMODEL";"TransOverview",#N/A,TRUE,"CFMODEL"}</definedName>
    <definedName name="fuelco_wrn.test2._1" localSheetId="23" hidden="1">{"SourcesUses",#N/A,TRUE,"CFMODEL";"TransOverview",#N/A,TRUE,"CFMODEL"}</definedName>
    <definedName name="fuelco_wrn.test2._1" hidden="1">{"SourcesUses",#N/A,TRUE,"CFMODEL";"TransOverview",#N/A,TRUE,"CFMODEL"}</definedName>
    <definedName name="fuelco_wrn.test3." localSheetId="17" hidden="1">{"SourcesUses",#N/A,TRUE,#N/A;"TransOverview",#N/A,TRUE,"CFMODEL"}</definedName>
    <definedName name="fuelco_wrn.test3." localSheetId="18" hidden="1">{"SourcesUses",#N/A,TRUE,#N/A;"TransOverview",#N/A,TRUE,"CFMODEL"}</definedName>
    <definedName name="fuelco_wrn.test3." localSheetId="19" hidden="1">{"SourcesUses",#N/A,TRUE,#N/A;"TransOverview",#N/A,TRUE,"CFMODEL"}</definedName>
    <definedName name="fuelco_wrn.test3." localSheetId="20" hidden="1">{"SourcesUses",#N/A,TRUE,#N/A;"TransOverview",#N/A,TRUE,"CFMODEL"}</definedName>
    <definedName name="fuelco_wrn.test3." localSheetId="21" hidden="1">{"SourcesUses",#N/A,TRUE,#N/A;"TransOverview",#N/A,TRUE,"CFMODEL"}</definedName>
    <definedName name="fuelco_wrn.test3." localSheetId="22" hidden="1">{"SourcesUses",#N/A,TRUE,#N/A;"TransOverview",#N/A,TRUE,"CFMODEL"}</definedName>
    <definedName name="fuelco_wrn.test3." localSheetId="1" hidden="1">{"SourcesUses",#N/A,TRUE,#N/A;"TransOverview",#N/A,TRUE,"CFMODEL"}</definedName>
    <definedName name="fuelco_wrn.test3." localSheetId="26" hidden="1">{"SourcesUses",#N/A,TRUE,#N/A;"TransOverview",#N/A,TRUE,"CFMODEL"}</definedName>
    <definedName name="fuelco_wrn.test3." localSheetId="23" hidden="1">{"SourcesUses",#N/A,TRUE,#N/A;"TransOverview",#N/A,TRUE,"CFMODEL"}</definedName>
    <definedName name="fuelco_wrn.test3." hidden="1">{"SourcesUses",#N/A,TRUE,#N/A;"TransOverview",#N/A,TRUE,"CFMODEL"}</definedName>
    <definedName name="fuelco_wrn.test3._1" localSheetId="17" hidden="1">{"SourcesUses",#N/A,TRUE,#N/A;"TransOverview",#N/A,TRUE,"CFMODEL"}</definedName>
    <definedName name="fuelco_wrn.test3._1" localSheetId="18" hidden="1">{"SourcesUses",#N/A,TRUE,#N/A;"TransOverview",#N/A,TRUE,"CFMODEL"}</definedName>
    <definedName name="fuelco_wrn.test3._1" localSheetId="19" hidden="1">{"SourcesUses",#N/A,TRUE,#N/A;"TransOverview",#N/A,TRUE,"CFMODEL"}</definedName>
    <definedName name="fuelco_wrn.test3._1" localSheetId="20" hidden="1">{"SourcesUses",#N/A,TRUE,#N/A;"TransOverview",#N/A,TRUE,"CFMODEL"}</definedName>
    <definedName name="fuelco_wrn.test3._1" localSheetId="21" hidden="1">{"SourcesUses",#N/A,TRUE,#N/A;"TransOverview",#N/A,TRUE,"CFMODEL"}</definedName>
    <definedName name="fuelco_wrn.test3._1" localSheetId="22" hidden="1">{"SourcesUses",#N/A,TRUE,#N/A;"TransOverview",#N/A,TRUE,"CFMODEL"}</definedName>
    <definedName name="fuelco_wrn.test3._1" localSheetId="1" hidden="1">{"SourcesUses",#N/A,TRUE,#N/A;"TransOverview",#N/A,TRUE,"CFMODEL"}</definedName>
    <definedName name="fuelco_wrn.test3._1" localSheetId="26" hidden="1">{"SourcesUses",#N/A,TRUE,#N/A;"TransOverview",#N/A,TRUE,"CFMODEL"}</definedName>
    <definedName name="fuelco_wrn.test3._1" localSheetId="23" hidden="1">{"SourcesUses",#N/A,TRUE,#N/A;"TransOverview",#N/A,TRUE,"CFMODEL"}</definedName>
    <definedName name="fuelco_wrn.test3._1" hidden="1">{"SourcesUses",#N/A,TRUE,#N/A;"TransOverview",#N/A,TRUE,"CFMODEL"}</definedName>
    <definedName name="fuelco_wrn.test4." localSheetId="17" hidden="1">{"SourcesUses",#N/A,TRUE,"FundsFlow";"TransOverview",#N/A,TRUE,"FundsFlow"}</definedName>
    <definedName name="fuelco_wrn.test4." localSheetId="18" hidden="1">{"SourcesUses",#N/A,TRUE,"FundsFlow";"TransOverview",#N/A,TRUE,"FundsFlow"}</definedName>
    <definedName name="fuelco_wrn.test4." localSheetId="19" hidden="1">{"SourcesUses",#N/A,TRUE,"FundsFlow";"TransOverview",#N/A,TRUE,"FundsFlow"}</definedName>
    <definedName name="fuelco_wrn.test4." localSheetId="20" hidden="1">{"SourcesUses",#N/A,TRUE,"FundsFlow";"TransOverview",#N/A,TRUE,"FundsFlow"}</definedName>
    <definedName name="fuelco_wrn.test4." localSheetId="21" hidden="1">{"SourcesUses",#N/A,TRUE,"FundsFlow";"TransOverview",#N/A,TRUE,"FundsFlow"}</definedName>
    <definedName name="fuelco_wrn.test4." localSheetId="22" hidden="1">{"SourcesUses",#N/A,TRUE,"FundsFlow";"TransOverview",#N/A,TRUE,"FundsFlow"}</definedName>
    <definedName name="fuelco_wrn.test4." localSheetId="1" hidden="1">{"SourcesUses",#N/A,TRUE,"FundsFlow";"TransOverview",#N/A,TRUE,"FundsFlow"}</definedName>
    <definedName name="fuelco_wrn.test4." localSheetId="26" hidden="1">{"SourcesUses",#N/A,TRUE,"FundsFlow";"TransOverview",#N/A,TRUE,"FundsFlow"}</definedName>
    <definedName name="fuelco_wrn.test4." localSheetId="23" hidden="1">{"SourcesUses",#N/A,TRUE,"FundsFlow";"TransOverview",#N/A,TRUE,"FundsFlow"}</definedName>
    <definedName name="fuelco_wrn.test4." hidden="1">{"SourcesUses",#N/A,TRUE,"FundsFlow";"TransOverview",#N/A,TRUE,"FundsFlow"}</definedName>
    <definedName name="fuelco_wrn.test4._1" localSheetId="17" hidden="1">{"SourcesUses",#N/A,TRUE,"FundsFlow";"TransOverview",#N/A,TRUE,"FundsFlow"}</definedName>
    <definedName name="fuelco_wrn.test4._1" localSheetId="18" hidden="1">{"SourcesUses",#N/A,TRUE,"FundsFlow";"TransOverview",#N/A,TRUE,"FundsFlow"}</definedName>
    <definedName name="fuelco_wrn.test4._1" localSheetId="19" hidden="1">{"SourcesUses",#N/A,TRUE,"FundsFlow";"TransOverview",#N/A,TRUE,"FundsFlow"}</definedName>
    <definedName name="fuelco_wrn.test4._1" localSheetId="20" hidden="1">{"SourcesUses",#N/A,TRUE,"FundsFlow";"TransOverview",#N/A,TRUE,"FundsFlow"}</definedName>
    <definedName name="fuelco_wrn.test4._1" localSheetId="21" hidden="1">{"SourcesUses",#N/A,TRUE,"FundsFlow";"TransOverview",#N/A,TRUE,"FundsFlow"}</definedName>
    <definedName name="fuelco_wrn.test4._1" localSheetId="22" hidden="1">{"SourcesUses",#N/A,TRUE,"FundsFlow";"TransOverview",#N/A,TRUE,"FundsFlow"}</definedName>
    <definedName name="fuelco_wrn.test4._1" localSheetId="1" hidden="1">{"SourcesUses",#N/A,TRUE,"FundsFlow";"TransOverview",#N/A,TRUE,"FundsFlow"}</definedName>
    <definedName name="fuelco_wrn.test4._1" localSheetId="26" hidden="1">{"SourcesUses",#N/A,TRUE,"FundsFlow";"TransOverview",#N/A,TRUE,"FundsFlow"}</definedName>
    <definedName name="fuelco_wrn.test4._1" localSheetId="23" hidden="1">{"SourcesUses",#N/A,TRUE,"FundsFlow";"TransOverview",#N/A,TRUE,"FundsFlow"}</definedName>
    <definedName name="fuelco_wrn.test4._1" hidden="1">{"SourcesUses",#N/A,TRUE,"FundsFlow";"TransOverview",#N/A,TRUE,"FundsFlow"}</definedName>
    <definedName name="Fuelexp">#N/A</definedName>
    <definedName name="fuelprice">#REF!</definedName>
    <definedName name="Full_Print">#REF!</definedName>
    <definedName name="FullyDilutedSharesOutstanding">#REF!</definedName>
    <definedName name="FUN1POS">#REF!</definedName>
    <definedName name="FundsFromOperations">#REF!</definedName>
    <definedName name="FundsFromOperationsDebt">#REF!</definedName>
    <definedName name="FundsFromOperationsInterestCoverage">#REF!</definedName>
    <definedName name="FUTA">#REF!</definedName>
    <definedName name="FUTA_Dollars">#REF!</definedName>
    <definedName name="FUTA_Override">#REF!</definedName>
    <definedName name="FVFYE1EBIT">#REF!</definedName>
    <definedName name="FVFYE1EBITA">#REF!</definedName>
    <definedName name="FVFYE1EBITDA">#REF!</definedName>
    <definedName name="FVFYE1EBITDAR">#REF!</definedName>
    <definedName name="FVFYE1NetRevenues">#REF!</definedName>
    <definedName name="FVFYE1Other1">#REF!</definedName>
    <definedName name="FVFYE1Other2">#REF!</definedName>
    <definedName name="FVFYE1Other3">#REF!</definedName>
    <definedName name="FVFYE2EBIT">#REF!</definedName>
    <definedName name="FVFYE2EBITA">#REF!</definedName>
    <definedName name="FVFYE2EBITDA">#REF!</definedName>
    <definedName name="FVFYE2EBITDAR">#REF!</definedName>
    <definedName name="FVFYE2NetRevenues">#REF!</definedName>
    <definedName name="FVFYE2Other1">#REF!</definedName>
    <definedName name="FVFYE2Other2">#REF!</definedName>
    <definedName name="FVFYE2Other3">#REF!</definedName>
    <definedName name="FVLTMEBIT">#REF!</definedName>
    <definedName name="FVLTMEBITA">#REF!</definedName>
    <definedName name="FVLTMEBITDA">#REF!</definedName>
    <definedName name="FVLTMEBITDAR">#REF!</definedName>
    <definedName name="FVLTMOther1">#REF!</definedName>
    <definedName name="FVLTMOther2">#REF!</definedName>
    <definedName name="FVLTMOther3">#REF!</definedName>
    <definedName name="FVLTMRevenues">#REF!</definedName>
    <definedName name="FX">#REF!</definedName>
    <definedName name="FY">#REF!</definedName>
    <definedName name="FYE1EBIT">#REF!</definedName>
    <definedName name="FYE1EBITA">#REF!</definedName>
    <definedName name="FYE1EBITDA">#REF!</definedName>
    <definedName name="FYE1EBITDAR">#REF!</definedName>
    <definedName name="FYE1NetRevenues">#REF!</definedName>
    <definedName name="FYE1Other1">#REF!</definedName>
    <definedName name="FYE1Other2">#REF!</definedName>
    <definedName name="FYE1Other3">#REF!</definedName>
    <definedName name="FYE2EBIT">#REF!</definedName>
    <definedName name="FYE2EBITA">#REF!</definedName>
    <definedName name="FYE2EBITDA">#REF!</definedName>
    <definedName name="FYE2EBITDAR">#REF!</definedName>
    <definedName name="FYE2NetRevenues">#REF!</definedName>
    <definedName name="FYE2Other1">#REF!</definedName>
    <definedName name="FYE2Other2">#REF!</definedName>
    <definedName name="FYE2Other3">#REF!</definedName>
    <definedName name="FYEDocument">#REF!</definedName>
    <definedName name="g" localSheetId="26" hidden="1">{#N/A,#N/A,FALSE,"RECAP";#N/A,#N/A,FALSE,"CW_B";#N/A,#N/A,FALSE,"CW_M";#N/A,#N/A,FALSE,"CW_E";#N/A,#N/A,FALSE,"CW_F";#N/A,#N/A,FALSE,"FC_B";#N/A,#N/A,FALSE,"FC_M";#N/A,#N/A,FALSE,"FC_E";#N/A,#N/A,FALSE,"FC_F";#N/A,#N/A,FALSE,"CS"}</definedName>
    <definedName name="g" localSheetId="23" hidden="1">{#N/A,#N/A,FALSE,"RECAP";#N/A,#N/A,FALSE,"CW_B";#N/A,#N/A,FALSE,"CW_M";#N/A,#N/A,FALSE,"CW_E";#N/A,#N/A,FALSE,"CW_F";#N/A,#N/A,FALSE,"FC_B";#N/A,#N/A,FALSE,"FC_M";#N/A,#N/A,FALSE,"FC_E";#N/A,#N/A,FALSE,"FC_F";#N/A,#N/A,FALSE,"CS"}</definedName>
    <definedName name="g" hidden="1">{#N/A,#N/A,FALSE,"RECAP";#N/A,#N/A,FALSE,"CW_B";#N/A,#N/A,FALSE,"CW_M";#N/A,#N/A,FALSE,"CW_E";#N/A,#N/A,FALSE,"CW_F";#N/A,#N/A,FALSE,"FC_B";#N/A,#N/A,FALSE,"FC_M";#N/A,#N/A,FALSE,"FC_E";#N/A,#N/A,FALSE,"FC_F";#N/A,#N/A,FALSE,"CS"}</definedName>
    <definedName name="G_Fuel">#REF!</definedName>
    <definedName name="GA_1">#REF!</definedName>
    <definedName name="GA_2">#REF!</definedName>
    <definedName name="GA_3">#REF!</definedName>
    <definedName name="GA_4">#REF!</definedName>
    <definedName name="GA_5">#REF!</definedName>
    <definedName name="ga_exhibit_letter">#REF!</definedName>
    <definedName name="gain_tax">#REF!</definedName>
    <definedName name="GammaDays">#REF!</definedName>
    <definedName name="GammaMonth">#REF!</definedName>
    <definedName name="GammaNew">#REF!</definedName>
    <definedName name="gary">#REF!</definedName>
    <definedName name="GAS">#REF!</definedName>
    <definedName name="Gas_Air_Labor_Total">#REF!</definedName>
    <definedName name="Gas_Price">#REF!</definedName>
    <definedName name="Gas_Prices">#REF!</definedName>
    <definedName name="GasAccrual">#REF!</definedName>
    <definedName name="GASCOST">#REF!</definedName>
    <definedName name="GasDay">#REF!</definedName>
    <definedName name="GasFee">#REF!</definedName>
    <definedName name="GasFile">#REF!</definedName>
    <definedName name="gasindex">#REF!</definedName>
    <definedName name="GasMTM">#REF!</definedName>
    <definedName name="GasParty">#REF!</definedName>
    <definedName name="GasPrice">#REF!</definedName>
    <definedName name="GASTABLE">#REF!</definedName>
    <definedName name="GBASIS">#REF!</definedName>
    <definedName name="GBOOK">#REF!</definedName>
    <definedName name="GCODE">#REF!</definedName>
    <definedName name="GCONT">#REF!</definedName>
    <definedName name="GCSTD">#REF!</definedName>
    <definedName name="GDEAR">#REF!</definedName>
    <definedName name="GEL">#REF!</definedName>
    <definedName name="gen_emp_red">#REF!</definedName>
    <definedName name="Gen_type">#REF!</definedName>
    <definedName name="General_Inflation">#REF!</definedName>
    <definedName name="general_note">#REF!</definedName>
    <definedName name="generalinflation">#REF!</definedName>
    <definedName name="Generation">#REF!</definedName>
    <definedName name="Generic_Unit_Data_Block1">#REF!,#REF!,#REF!,#REF!,#REF!</definedName>
    <definedName name="Generic_Unit_Data_Block2">#REF!,#REF!</definedName>
    <definedName name="GENMULT1">#REF!</definedName>
    <definedName name="GENMULT2">#REF!</definedName>
    <definedName name="GenNote1">#REF!</definedName>
    <definedName name="GeoStmPriceCol">40</definedName>
    <definedName name="GEP">#REF!</definedName>
    <definedName name="Get_Data_1_7">#REF!</definedName>
    <definedName name="Get_Data_8_16">#REF!</definedName>
    <definedName name="GETDESC">#REF!</definedName>
    <definedName name="GETRECON">#REF!</definedName>
    <definedName name="gfdgfd">#REF!</definedName>
    <definedName name="GGCONT">#REF!</definedName>
    <definedName name="ghr12_rate_up">#REF!</definedName>
    <definedName name="ghr66_rate_up">#REF!</definedName>
    <definedName name="ghsl_rate_up">#REF!</definedName>
    <definedName name="ghugi_rate_up">#REF!</definedName>
    <definedName name="GIKU">#REF!</definedName>
    <definedName name="gilb.wrn.test2." localSheetId="17" hidden="1">{"SourcesUses",#N/A,TRUE,"CFMODEL";"TransOverview",#N/A,TRUE,"CFMODEL"}</definedName>
    <definedName name="gilb.wrn.test2." localSheetId="18" hidden="1">{"SourcesUses",#N/A,TRUE,"CFMODEL";"TransOverview",#N/A,TRUE,"CFMODEL"}</definedName>
    <definedName name="gilb.wrn.test2." localSheetId="19" hidden="1">{"SourcesUses",#N/A,TRUE,"CFMODEL";"TransOverview",#N/A,TRUE,"CFMODEL"}</definedName>
    <definedName name="gilb.wrn.test2." localSheetId="20" hidden="1">{"SourcesUses",#N/A,TRUE,"CFMODEL";"TransOverview",#N/A,TRUE,"CFMODEL"}</definedName>
    <definedName name="gilb.wrn.test2." localSheetId="21" hidden="1">{"SourcesUses",#N/A,TRUE,"CFMODEL";"TransOverview",#N/A,TRUE,"CFMODEL"}</definedName>
    <definedName name="gilb.wrn.test2." localSheetId="22" hidden="1">{"SourcesUses",#N/A,TRUE,"CFMODEL";"TransOverview",#N/A,TRUE,"CFMODEL"}</definedName>
    <definedName name="gilb.wrn.test2." localSheetId="1" hidden="1">{"SourcesUses",#N/A,TRUE,"CFMODEL";"TransOverview",#N/A,TRUE,"CFMODEL"}</definedName>
    <definedName name="gilb.wrn.test2." localSheetId="26" hidden="1">{"SourcesUses",#N/A,TRUE,"CFMODEL";"TransOverview",#N/A,TRUE,"CFMODEL"}</definedName>
    <definedName name="gilb.wrn.test2." localSheetId="23" hidden="1">{"SourcesUses",#N/A,TRUE,"CFMODEL";"TransOverview",#N/A,TRUE,"CFMODEL"}</definedName>
    <definedName name="gilb.wrn.test2." hidden="1">{"SourcesUses",#N/A,TRUE,"CFMODEL";"TransOverview",#N/A,TRUE,"CFMODEL"}</definedName>
    <definedName name="gilb.wrn.test2._1" localSheetId="17" hidden="1">{"SourcesUses",#N/A,TRUE,"CFMODEL";"TransOverview",#N/A,TRUE,"CFMODEL"}</definedName>
    <definedName name="gilb.wrn.test2._1" localSheetId="18" hidden="1">{"SourcesUses",#N/A,TRUE,"CFMODEL";"TransOverview",#N/A,TRUE,"CFMODEL"}</definedName>
    <definedName name="gilb.wrn.test2._1" localSheetId="19" hidden="1">{"SourcesUses",#N/A,TRUE,"CFMODEL";"TransOverview",#N/A,TRUE,"CFMODEL"}</definedName>
    <definedName name="gilb.wrn.test2._1" localSheetId="20" hidden="1">{"SourcesUses",#N/A,TRUE,"CFMODEL";"TransOverview",#N/A,TRUE,"CFMODEL"}</definedName>
    <definedName name="gilb.wrn.test2._1" localSheetId="21" hidden="1">{"SourcesUses",#N/A,TRUE,"CFMODEL";"TransOverview",#N/A,TRUE,"CFMODEL"}</definedName>
    <definedName name="gilb.wrn.test2._1" localSheetId="22" hidden="1">{"SourcesUses",#N/A,TRUE,"CFMODEL";"TransOverview",#N/A,TRUE,"CFMODEL"}</definedName>
    <definedName name="gilb.wrn.test2._1" localSheetId="1" hidden="1">{"SourcesUses",#N/A,TRUE,"CFMODEL";"TransOverview",#N/A,TRUE,"CFMODEL"}</definedName>
    <definedName name="gilb.wrn.test2._1" localSheetId="26" hidden="1">{"SourcesUses",#N/A,TRUE,"CFMODEL";"TransOverview",#N/A,TRUE,"CFMODEL"}</definedName>
    <definedName name="gilb.wrn.test2._1" localSheetId="23" hidden="1">{"SourcesUses",#N/A,TRUE,"CFMODEL";"TransOverview",#N/A,TRUE,"CFMODEL"}</definedName>
    <definedName name="gilb.wrn.test2._1" hidden="1">{"SourcesUses",#N/A,TRUE,"CFMODEL";"TransOverview",#N/A,TRUE,"CFMODEL"}</definedName>
    <definedName name="gilb.wrn.test3." localSheetId="17" hidden="1">{"SourcesUses",#N/A,TRUE,#N/A;"TransOverview",#N/A,TRUE,"CFMODEL"}</definedName>
    <definedName name="gilb.wrn.test3." localSheetId="18" hidden="1">{"SourcesUses",#N/A,TRUE,#N/A;"TransOverview",#N/A,TRUE,"CFMODEL"}</definedName>
    <definedName name="gilb.wrn.test3." localSheetId="19" hidden="1">{"SourcesUses",#N/A,TRUE,#N/A;"TransOverview",#N/A,TRUE,"CFMODEL"}</definedName>
    <definedName name="gilb.wrn.test3." localSheetId="20" hidden="1">{"SourcesUses",#N/A,TRUE,#N/A;"TransOverview",#N/A,TRUE,"CFMODEL"}</definedName>
    <definedName name="gilb.wrn.test3." localSheetId="21" hidden="1">{"SourcesUses",#N/A,TRUE,#N/A;"TransOverview",#N/A,TRUE,"CFMODEL"}</definedName>
    <definedName name="gilb.wrn.test3." localSheetId="22" hidden="1">{"SourcesUses",#N/A,TRUE,#N/A;"TransOverview",#N/A,TRUE,"CFMODEL"}</definedName>
    <definedName name="gilb.wrn.test3." localSheetId="1" hidden="1">{"SourcesUses",#N/A,TRUE,#N/A;"TransOverview",#N/A,TRUE,"CFMODEL"}</definedName>
    <definedName name="gilb.wrn.test3." localSheetId="26" hidden="1">{"SourcesUses",#N/A,TRUE,#N/A;"TransOverview",#N/A,TRUE,"CFMODEL"}</definedName>
    <definedName name="gilb.wrn.test3." localSheetId="23" hidden="1">{"SourcesUses",#N/A,TRUE,#N/A;"TransOverview",#N/A,TRUE,"CFMODEL"}</definedName>
    <definedName name="gilb.wrn.test3." hidden="1">{"SourcesUses",#N/A,TRUE,#N/A;"TransOverview",#N/A,TRUE,"CFMODEL"}</definedName>
    <definedName name="gilb.wrn.test3._1" localSheetId="17" hidden="1">{"SourcesUses",#N/A,TRUE,#N/A;"TransOverview",#N/A,TRUE,"CFMODEL"}</definedName>
    <definedName name="gilb.wrn.test3._1" localSheetId="18" hidden="1">{"SourcesUses",#N/A,TRUE,#N/A;"TransOverview",#N/A,TRUE,"CFMODEL"}</definedName>
    <definedName name="gilb.wrn.test3._1" localSheetId="19" hidden="1">{"SourcesUses",#N/A,TRUE,#N/A;"TransOverview",#N/A,TRUE,"CFMODEL"}</definedName>
    <definedName name="gilb.wrn.test3._1" localSheetId="20" hidden="1">{"SourcesUses",#N/A,TRUE,#N/A;"TransOverview",#N/A,TRUE,"CFMODEL"}</definedName>
    <definedName name="gilb.wrn.test3._1" localSheetId="21" hidden="1">{"SourcesUses",#N/A,TRUE,#N/A;"TransOverview",#N/A,TRUE,"CFMODEL"}</definedName>
    <definedName name="gilb.wrn.test3._1" localSheetId="22" hidden="1">{"SourcesUses",#N/A,TRUE,#N/A;"TransOverview",#N/A,TRUE,"CFMODEL"}</definedName>
    <definedName name="gilb.wrn.test3._1" localSheetId="1" hidden="1">{"SourcesUses",#N/A,TRUE,#N/A;"TransOverview",#N/A,TRUE,"CFMODEL"}</definedName>
    <definedName name="gilb.wrn.test3._1" localSheetId="26" hidden="1">{"SourcesUses",#N/A,TRUE,#N/A;"TransOverview",#N/A,TRUE,"CFMODEL"}</definedName>
    <definedName name="gilb.wrn.test3._1" localSheetId="23" hidden="1">{"SourcesUses",#N/A,TRUE,#N/A;"TransOverview",#N/A,TRUE,"CFMODEL"}</definedName>
    <definedName name="gilb.wrn.test3._1" hidden="1">{"SourcesUses",#N/A,TRUE,#N/A;"TransOverview",#N/A,TRUE,"CFMODEL"}</definedName>
    <definedName name="gilb.wrn.test4." localSheetId="17" hidden="1">{"SourcesUses",#N/A,TRUE,"FundsFlow";"TransOverview",#N/A,TRUE,"FundsFlow"}</definedName>
    <definedName name="gilb.wrn.test4." localSheetId="18" hidden="1">{"SourcesUses",#N/A,TRUE,"FundsFlow";"TransOverview",#N/A,TRUE,"FundsFlow"}</definedName>
    <definedName name="gilb.wrn.test4." localSheetId="19" hidden="1">{"SourcesUses",#N/A,TRUE,"FundsFlow";"TransOverview",#N/A,TRUE,"FundsFlow"}</definedName>
    <definedName name="gilb.wrn.test4." localSheetId="20" hidden="1">{"SourcesUses",#N/A,TRUE,"FundsFlow";"TransOverview",#N/A,TRUE,"FundsFlow"}</definedName>
    <definedName name="gilb.wrn.test4." localSheetId="21" hidden="1">{"SourcesUses",#N/A,TRUE,"FundsFlow";"TransOverview",#N/A,TRUE,"FundsFlow"}</definedName>
    <definedName name="gilb.wrn.test4." localSheetId="22" hidden="1">{"SourcesUses",#N/A,TRUE,"FundsFlow";"TransOverview",#N/A,TRUE,"FundsFlow"}</definedName>
    <definedName name="gilb.wrn.test4." localSheetId="1" hidden="1">{"SourcesUses",#N/A,TRUE,"FundsFlow";"TransOverview",#N/A,TRUE,"FundsFlow"}</definedName>
    <definedName name="gilb.wrn.test4." localSheetId="26" hidden="1">{"SourcesUses",#N/A,TRUE,"FundsFlow";"TransOverview",#N/A,TRUE,"FundsFlow"}</definedName>
    <definedName name="gilb.wrn.test4." localSheetId="23" hidden="1">{"SourcesUses",#N/A,TRUE,"FundsFlow";"TransOverview",#N/A,TRUE,"FundsFlow"}</definedName>
    <definedName name="gilb.wrn.test4." hidden="1">{"SourcesUses",#N/A,TRUE,"FundsFlow";"TransOverview",#N/A,TRUE,"FundsFlow"}</definedName>
    <definedName name="gilb.wrn.test4._1" localSheetId="17" hidden="1">{"SourcesUses",#N/A,TRUE,"FundsFlow";"TransOverview",#N/A,TRUE,"FundsFlow"}</definedName>
    <definedName name="gilb.wrn.test4._1" localSheetId="18" hidden="1">{"SourcesUses",#N/A,TRUE,"FundsFlow";"TransOverview",#N/A,TRUE,"FundsFlow"}</definedName>
    <definedName name="gilb.wrn.test4._1" localSheetId="19" hidden="1">{"SourcesUses",#N/A,TRUE,"FundsFlow";"TransOverview",#N/A,TRUE,"FundsFlow"}</definedName>
    <definedName name="gilb.wrn.test4._1" localSheetId="20" hidden="1">{"SourcesUses",#N/A,TRUE,"FundsFlow";"TransOverview",#N/A,TRUE,"FundsFlow"}</definedName>
    <definedName name="gilb.wrn.test4._1" localSheetId="21" hidden="1">{"SourcesUses",#N/A,TRUE,"FundsFlow";"TransOverview",#N/A,TRUE,"FundsFlow"}</definedName>
    <definedName name="gilb.wrn.test4._1" localSheetId="22" hidden="1">{"SourcesUses",#N/A,TRUE,"FundsFlow";"TransOverview",#N/A,TRUE,"FundsFlow"}</definedName>
    <definedName name="gilb.wrn.test4._1" localSheetId="1" hidden="1">{"SourcesUses",#N/A,TRUE,"FundsFlow";"TransOverview",#N/A,TRUE,"FundsFlow"}</definedName>
    <definedName name="gilb.wrn.test4._1" localSheetId="26" hidden="1">{"SourcesUses",#N/A,TRUE,"FundsFlow";"TransOverview",#N/A,TRUE,"FundsFlow"}</definedName>
    <definedName name="gilb.wrn.test4._1" localSheetId="23" hidden="1">{"SourcesUses",#N/A,TRUE,"FundsFlow";"TransOverview",#N/A,TRUE,"FundsFlow"}</definedName>
    <definedName name="gilb.wrn.test4._1" hidden="1">{"SourcesUses",#N/A,TRUE,"FundsFlow";"TransOverview",#N/A,TRUE,"FundsFlow"}</definedName>
    <definedName name="gilb_wrn.test1" localSheetId="17" hidden="1">{"Income Statement",#N/A,FALSE,"CFMODEL";"Balance Sheet",#N/A,FALSE,"CFMODEL"}</definedName>
    <definedName name="gilb_wrn.test1" localSheetId="18" hidden="1">{"Income Statement",#N/A,FALSE,"CFMODEL";"Balance Sheet",#N/A,FALSE,"CFMODEL"}</definedName>
    <definedName name="gilb_wrn.test1" localSheetId="19" hidden="1">{"Income Statement",#N/A,FALSE,"CFMODEL";"Balance Sheet",#N/A,FALSE,"CFMODEL"}</definedName>
    <definedName name="gilb_wrn.test1" localSheetId="20" hidden="1">{"Income Statement",#N/A,FALSE,"CFMODEL";"Balance Sheet",#N/A,FALSE,"CFMODEL"}</definedName>
    <definedName name="gilb_wrn.test1" localSheetId="21" hidden="1">{"Income Statement",#N/A,FALSE,"CFMODEL";"Balance Sheet",#N/A,FALSE,"CFMODEL"}</definedName>
    <definedName name="gilb_wrn.test1" localSheetId="22" hidden="1">{"Income Statement",#N/A,FALSE,"CFMODEL";"Balance Sheet",#N/A,FALSE,"CFMODEL"}</definedName>
    <definedName name="gilb_wrn.test1" localSheetId="1" hidden="1">{"Income Statement",#N/A,FALSE,"CFMODEL";"Balance Sheet",#N/A,FALSE,"CFMODEL"}</definedName>
    <definedName name="gilb_wrn.test1" localSheetId="26" hidden="1">{"Income Statement",#N/A,FALSE,"CFMODEL";"Balance Sheet",#N/A,FALSE,"CFMODEL"}</definedName>
    <definedName name="gilb_wrn.test1" localSheetId="23" hidden="1">{"Income Statement",#N/A,FALSE,"CFMODEL";"Balance Sheet",#N/A,FALSE,"CFMODEL"}</definedName>
    <definedName name="gilb_wrn.test1" hidden="1">{"Income Statement",#N/A,FALSE,"CFMODEL";"Balance Sheet",#N/A,FALSE,"CFMODEL"}</definedName>
    <definedName name="gilb_wrn.test1_1" localSheetId="17" hidden="1">{"Income Statement",#N/A,FALSE,"CFMODEL";"Balance Sheet",#N/A,FALSE,"CFMODEL"}</definedName>
    <definedName name="gilb_wrn.test1_1" localSheetId="18" hidden="1">{"Income Statement",#N/A,FALSE,"CFMODEL";"Balance Sheet",#N/A,FALSE,"CFMODEL"}</definedName>
    <definedName name="gilb_wrn.test1_1" localSheetId="19" hidden="1">{"Income Statement",#N/A,FALSE,"CFMODEL";"Balance Sheet",#N/A,FALSE,"CFMODEL"}</definedName>
    <definedName name="gilb_wrn.test1_1" localSheetId="20" hidden="1">{"Income Statement",#N/A,FALSE,"CFMODEL";"Balance Sheet",#N/A,FALSE,"CFMODEL"}</definedName>
    <definedName name="gilb_wrn.test1_1" localSheetId="21" hidden="1">{"Income Statement",#N/A,FALSE,"CFMODEL";"Balance Sheet",#N/A,FALSE,"CFMODEL"}</definedName>
    <definedName name="gilb_wrn.test1_1" localSheetId="22" hidden="1">{"Income Statement",#N/A,FALSE,"CFMODEL";"Balance Sheet",#N/A,FALSE,"CFMODEL"}</definedName>
    <definedName name="gilb_wrn.test1_1" localSheetId="1" hidden="1">{"Income Statement",#N/A,FALSE,"CFMODEL";"Balance Sheet",#N/A,FALSE,"CFMODEL"}</definedName>
    <definedName name="gilb_wrn.test1_1" localSheetId="26" hidden="1">{"Income Statement",#N/A,FALSE,"CFMODEL";"Balance Sheet",#N/A,FALSE,"CFMODEL"}</definedName>
    <definedName name="gilb_wrn.test1_1" localSheetId="23" hidden="1">{"Income Statement",#N/A,FALSE,"CFMODEL";"Balance Sheet",#N/A,FALSE,"CFMODEL"}</definedName>
    <definedName name="gilb_wrn.test1_1" hidden="1">{"Income Statement",#N/A,FALSE,"CFMODEL";"Balance Sheet",#N/A,FALSE,"CFMODEL"}</definedName>
    <definedName name="gIsBlank" localSheetId="26" hidden="1">ISBLANK(gIsRef)</definedName>
    <definedName name="gIsBlank" localSheetId="23" hidden="1">ISBLANK(gIsRef)</definedName>
    <definedName name="gIsBlank" hidden="1">ISBLANK(gIsRef)</definedName>
    <definedName name="gIsError" localSheetId="26" hidden="1">ISERROR(gIsRef)</definedName>
    <definedName name="gIsError" localSheetId="23" hidden="1">ISERROR(gIsRef)</definedName>
    <definedName name="gIsError" hidden="1">ISERROR(gIsRef)</definedName>
    <definedName name="gIsInPrintArea" localSheetId="26" hidden="1">NOT(ISERROR(#REF! !Print_Area))</definedName>
    <definedName name="gIsInPrintArea" localSheetId="23" hidden="1">NOT(ISERROR(gIsRef !Print_Area))</definedName>
    <definedName name="gIsInPrintArea" hidden="1">NOT(ISERROR(gIsRef !Print_Area))</definedName>
    <definedName name="gIsInPrintTitles" localSheetId="26" hidden="1">NOT(ISERROR(#REF! !Print_Titles))</definedName>
    <definedName name="gIsInPrintTitles" localSheetId="23" hidden="1">NOT(ISERROR(gIsRef !Print_Titles))</definedName>
    <definedName name="gIsInPrintTitles" hidden="1">NOT(ISERROR(gIsRef !Print_Titles))</definedName>
    <definedName name="gIsNumber" localSheetId="26" hidden="1">ISNUMBER(gIsRef)</definedName>
    <definedName name="gIsNumber" localSheetId="23" hidden="1">ISNUMBER(gIsRef)</definedName>
    <definedName name="gIsNumber" hidden="1">ISNUMBER(gIsRef)</definedName>
    <definedName name="gIsPreviousSheet" localSheetId="26" hidden="1">PrevShtCellValue(#REF!)&lt;&gt;#REF!</definedName>
    <definedName name="gIsPreviousSheet" localSheetId="23" hidden="1">PrevShtCellValue(gIsRef)&lt;&gt;gIsRef</definedName>
    <definedName name="gIsPreviousSheet" hidden="1">PrevShtCellValue(gIsRef)&lt;&gt;gIsRef</definedName>
    <definedName name="gIsRef" hidden="1">INDIRECT("rc",FALSE)</definedName>
    <definedName name="gIsText" localSheetId="26" hidden="1">ISTEXT(gIsRef)</definedName>
    <definedName name="gIsText" localSheetId="23" hidden="1">ISTEXT(gIsRef)</definedName>
    <definedName name="gIsText" hidden="1">ISTEXT(gIsRef)</definedName>
    <definedName name="gita" localSheetId="26" hidden="1">{#N/A,#N/A,FALSE,"O&amp;M by processes";#N/A,#N/A,FALSE,"Elec Act vs Bud";#N/A,#N/A,FALSE,"G&amp;A";#N/A,#N/A,FALSE,"BGS";#N/A,#N/A,FALSE,"Res Cost"}</definedName>
    <definedName name="gita" localSheetId="23"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26" hidden="1">{#N/A,#N/A,FALSE,"O&amp;M by processes";#N/A,#N/A,FALSE,"Elec Act vs Bud";#N/A,#N/A,FALSE,"G&amp;A";#N/A,#N/A,FALSE,"BGS";#N/A,#N/A,FALSE,"Res Cost"}</definedName>
    <definedName name="gitah" localSheetId="23" hidden="1">{#N/A,#N/A,FALSE,"O&amp;M by processes";#N/A,#N/A,FALSE,"Elec Act vs Bud";#N/A,#N/A,FALSE,"G&amp;A";#N/A,#N/A,FALSE,"BGS";#N/A,#N/A,FALSE,"Res Cost"}</definedName>
    <definedName name="gitah" hidden="1">{#N/A,#N/A,FALSE,"O&amp;M by processes";#N/A,#N/A,FALSE,"Elec Act vs Bud";#N/A,#N/A,FALSE,"G&amp;A";#N/A,#N/A,FALSE,"BGS";#N/A,#N/A,FALSE,"Res Cost"}</definedName>
    <definedName name="GL">#REF!</definedName>
    <definedName name="GL_IF_Dollars">#REF!</definedName>
    <definedName name="glenrev">#REF!</definedName>
    <definedName name="gmarg">#REF!</definedName>
    <definedName name="GMM">#REF!</definedName>
    <definedName name="GMWH">#REF!</definedName>
    <definedName name="GoalSeekCell">#REF!</definedName>
    <definedName name="goodwill">#REF!</definedName>
    <definedName name="Goodwill_Amortization">#REF!</definedName>
    <definedName name="goodwill_discrate">#REF!</definedName>
    <definedName name="GoToEnd">#REF!</definedName>
    <definedName name="GOverride">#REF!</definedName>
    <definedName name="gowanusPropertyTax">#REF!</definedName>
    <definedName name="GP">#REF!</definedName>
    <definedName name="GPERIOD">#REF!</definedName>
    <definedName name="GPROFIT">#REF!</definedName>
    <definedName name="GQ">#REF!</definedName>
    <definedName name="GrifCallData">#REF!</definedName>
    <definedName name="GrifDuctData">#REF!</definedName>
    <definedName name="GrifGenData">#REF!</definedName>
    <definedName name="GRISK">#REF!</definedName>
    <definedName name="gross">#REF!</definedName>
    <definedName name="gross_debt">#REF!</definedName>
    <definedName name="gross_exhibit_letter">#REF!</definedName>
    <definedName name="Gross_Margin">#REF!</definedName>
    <definedName name="gross_output">#REF!</definedName>
    <definedName name="GrossProfit">#REF!</definedName>
    <definedName name="GrossProfitMargin">#REF!</definedName>
    <definedName name="GROVEPORT" localSheetId="26" hidden="1">{#N/A,#N/A,FALSE,"Land";#N/A,#N/A,FALSE,"Cost Analysis";"Summary",#N/A,FALSE,"Equipment"}</definedName>
    <definedName name="GROVEPORT" localSheetId="23" hidden="1">{#N/A,#N/A,FALSE,"Land";#N/A,#N/A,FALSE,"Cost Analysis";"Summary",#N/A,FALSE,"Equipment"}</definedName>
    <definedName name="GROVEPORT" hidden="1">{#N/A,#N/A,FALSE,"Land";#N/A,#N/A,FALSE,"Cost Analysis";"Summary",#N/A,FALSE,"Equipment"}</definedName>
    <definedName name="growth">#REF!</definedName>
    <definedName name="grtax">#REF!</definedName>
    <definedName name="GSE_Fixed_Fuel_Daily">#REF!</definedName>
    <definedName name="GSE_Fuel_Fixed">#REF!</definedName>
    <definedName name="GSE_Fuel_Var">#REF!</definedName>
    <definedName name="GSE_Var_Fuel_Daily">#REF!</definedName>
    <definedName name="GSW_BID">#REF!</definedName>
    <definedName name="gw_disc">#REF!</definedName>
    <definedName name="gwamort">#REF!</definedName>
    <definedName name="gwded">#REF!</definedName>
    <definedName name="H">#REF!</definedName>
    <definedName name="H12_CF">#REF!</definedName>
    <definedName name="half">#REF!</definedName>
    <definedName name="half2">#REF!</definedName>
    <definedName name="Handoutdatabox">#REF!</definedName>
    <definedName name="HayesXmissionLossRate">#REF!</definedName>
    <definedName name="HC_DescOfHours">#REF!</definedName>
    <definedName name="HC_DescOfUnit">#REF!</definedName>
    <definedName name="HC_ProjActName">#REF!</definedName>
    <definedName name="HCChg">#REF!</definedName>
    <definedName name="HCNewHireInput">#REF!</definedName>
    <definedName name="HCPaste">#REF!</definedName>
    <definedName name="head2">#REF!</definedName>
    <definedName name="header">#REF!</definedName>
    <definedName name="Header_Row" localSheetId="18" hidden="1">ROW(#REF!)</definedName>
    <definedName name="Header_Row" localSheetId="19" hidden="1">ROW(#REF!)</definedName>
    <definedName name="Header_Row" localSheetId="20" hidden="1">ROW(#REF!)</definedName>
    <definedName name="Header_Row" localSheetId="21" hidden="1">ROW(#REF!)</definedName>
    <definedName name="Header_Row" localSheetId="22" hidden="1">ROW(#REF!)</definedName>
    <definedName name="Header_Row" localSheetId="1" hidden="1">ROW(#REF!)</definedName>
    <definedName name="Header_Row" hidden="1">ROW(#REF!)</definedName>
    <definedName name="heading">#REF!</definedName>
    <definedName name="Health_Dollars">#REF!</definedName>
    <definedName name="HEAT">#REF!</definedName>
    <definedName name="Heat_Rate">#REF!</definedName>
    <definedName name="heatrate">#REF!</definedName>
    <definedName name="heatrate1">#REF!</definedName>
    <definedName name="HeatRateTable">#REF!</definedName>
    <definedName name="heatrt">#REF!</definedName>
    <definedName name="hedgecostsgas">#REF!</definedName>
    <definedName name="hedgecostspower">#REF!</definedName>
    <definedName name="hedgeLCRqmt">#REF!</definedName>
    <definedName name="HedgeList">#REF!</definedName>
    <definedName name="hedgeName">#REF!</definedName>
    <definedName name="HedgeSwitch">#REF!</definedName>
    <definedName name="Hello">#N/A</definedName>
    <definedName name="help">#REF!</definedName>
    <definedName name="HENRY_HUB">#REF!</definedName>
    <definedName name="HENRY_HUB1">#REF!</definedName>
    <definedName name="Hg_Allowances_Out">#REF!</definedName>
    <definedName name="Hg_Out">#REF!</definedName>
    <definedName name="HGPI">#REF!</definedName>
    <definedName name="hhcum">#REF!</definedName>
    <definedName name="hhh">#REF!</definedName>
    <definedName name="hhmo">#REF!</definedName>
    <definedName name="hhmw">#REF!</definedName>
    <definedName name="hhs">#REF!</definedName>
    <definedName name="HHUB">#REF!</definedName>
    <definedName name="hhw">#REF!</definedName>
    <definedName name="hhydact">#REF!</definedName>
    <definedName name="hhytd">#REF!</definedName>
    <definedName name="hickson">#REF!</definedName>
    <definedName name="hide40">#REF!</definedName>
    <definedName name="hide41">#REF!</definedName>
    <definedName name="hide42">#REF!</definedName>
    <definedName name="hide45">#REF!</definedName>
    <definedName name="High">#REF!</definedName>
    <definedName name="HighDateA">#REF!</definedName>
    <definedName name="HighDateB">#REF!</definedName>
    <definedName name="HighOption1">#REF!</definedName>
    <definedName name="HighOption2">#REF!</definedName>
    <definedName name="HighOption3">#REF!</definedName>
    <definedName name="HighOption4">#REF!</definedName>
    <definedName name="HighPriceA">#REF!</definedName>
    <definedName name="HighPriceB">#REF!</definedName>
    <definedName name="hILDF">#REF!</definedName>
    <definedName name="hint00">#REF!</definedName>
    <definedName name="hint01">#REF!</definedName>
    <definedName name="hint02">#REF!</definedName>
    <definedName name="hint03">#REF!</definedName>
    <definedName name="hint04">#REF!</definedName>
    <definedName name="hint98">#REF!</definedName>
    <definedName name="hint99">#REF!</definedName>
    <definedName name="HISTINVENTORY">#REF!</definedName>
    <definedName name="hltacst">#REF!</definedName>
    <definedName name="hltact">#REF!</definedName>
    <definedName name="hltash">#REF!</definedName>
    <definedName name="hltcum">#REF!</definedName>
    <definedName name="hltmo">#REF!</definedName>
    <definedName name="hltmw">#REF!</definedName>
    <definedName name="hltrev">#REF!</definedName>
    <definedName name="hlts">#REF!</definedName>
    <definedName name="hltsust">#REF!</definedName>
    <definedName name="hltw">#REF!</definedName>
    <definedName name="hltytd">#REF!</definedName>
    <definedName name="Hol_Vac_Duration">#REF!</definedName>
    <definedName name="hold">#N/A</definedName>
    <definedName name="holdco00">#REF!</definedName>
    <definedName name="holdco01">#REF!</definedName>
    <definedName name="holdco02">#REF!</definedName>
    <definedName name="holdco03">#REF!</definedName>
    <definedName name="holdco04">#REF!</definedName>
    <definedName name="holdco98">#REF!</definedName>
    <definedName name="holdco99">#REF!</definedName>
    <definedName name="Holiday">#REF!</definedName>
    <definedName name="Holiday_Calc">#REF!</definedName>
    <definedName name="Holiday_Dollars">#REF!</definedName>
    <definedName name="Holiday_Hours">#REF!</definedName>
    <definedName name="holidays">#REF!</definedName>
    <definedName name="homer">#REF!</definedName>
    <definedName name="HorizontalFilter" hidden="1">#REF!</definedName>
    <definedName name="horizonyr">#REF!</definedName>
    <definedName name="HOSP">#REF!</definedName>
    <definedName name="Hour">#REF!</definedName>
    <definedName name="HOURS2">#REF!</definedName>
    <definedName name="Houston">#REF!</definedName>
    <definedName name="HR">#REF!</definedName>
    <definedName name="HR_Coeff">#REF!</definedName>
    <definedName name="HR_Deg">#REF!</definedName>
    <definedName name="HRATE2">#REF!</definedName>
    <definedName name="HRCoefSummer">#REF!</definedName>
    <definedName name="HRCoefWinter">#REF!</definedName>
    <definedName name="hrcurve">#REF!</definedName>
    <definedName name="HrlyAvailChargeCol">33</definedName>
    <definedName name="HrlyCapItemChargeCol">34</definedName>
    <definedName name="HrlyPenaltyRateCol">35</definedName>
    <definedName name="HrlySurchargePenaltyCol">36</definedName>
    <definedName name="HRSG___Other">#REF!</definedName>
    <definedName name="HSCPX">#REF!</definedName>
    <definedName name="HSCVOL">#REF!</definedName>
    <definedName name="HTFAC">#REF!</definedName>
    <definedName name="HTML_CodePage" hidden="1">1252</definedName>
    <definedName name="HTML_Control" localSheetId="17" hidden="1">{"'Chart of Accounts'!$A$1:$C$796"}</definedName>
    <definedName name="HTML_Control" localSheetId="18" hidden="1">{"'Chart of Accounts'!$A$1:$C$796"}</definedName>
    <definedName name="HTML_Control" localSheetId="19" hidden="1">{"'Chart of Accounts'!$A$1:$C$796"}</definedName>
    <definedName name="HTML_Control" localSheetId="20" hidden="1">{"'Chart of Accounts'!$A$1:$C$796"}</definedName>
    <definedName name="HTML_Control" localSheetId="21" hidden="1">{"'Chart of Accounts'!$A$1:$C$796"}</definedName>
    <definedName name="HTML_Control" localSheetId="22" hidden="1">{"'Chart of Accounts'!$A$1:$C$796"}</definedName>
    <definedName name="HTML_Control" localSheetId="1" hidden="1">{"'Chart of Accounts'!$A$1:$C$796"}</definedName>
    <definedName name="HTML_Control" localSheetId="26" hidden="1">{"'Chart of Accounts'!$A$1:$C$796"}</definedName>
    <definedName name="HTML_Control" localSheetId="23" hidden="1">{"'Chart of Accounts'!$A$1:$C$796"}</definedName>
    <definedName name="HTML_Control" hidden="1">{"'Chart of Accounts'!$A$1:$C$796"}</definedName>
    <definedName name="HTML_Control_1" localSheetId="17" hidden="1">{"'Chart of Accounts'!$A$1:$C$796"}</definedName>
    <definedName name="HTML_Control_1" localSheetId="18" hidden="1">{"'Chart of Accounts'!$A$1:$C$796"}</definedName>
    <definedName name="HTML_Control_1" localSheetId="19" hidden="1">{"'Chart of Accounts'!$A$1:$C$796"}</definedName>
    <definedName name="HTML_Control_1" localSheetId="20" hidden="1">{"'Chart of Accounts'!$A$1:$C$796"}</definedName>
    <definedName name="HTML_Control_1" localSheetId="21" hidden="1">{"'Chart of Accounts'!$A$1:$C$796"}</definedName>
    <definedName name="HTML_Control_1" localSheetId="22" hidden="1">{"'Chart of Accounts'!$A$1:$C$796"}</definedName>
    <definedName name="HTML_Control_1" localSheetId="1" hidden="1">{"'Chart of Accounts'!$A$1:$C$796"}</definedName>
    <definedName name="HTML_Control_1" localSheetId="26" hidden="1">{"'Chart of Accounts'!$A$1:$C$796"}</definedName>
    <definedName name="HTML_Control_1" localSheetId="23"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17" hidden="1">{"'Edit'!$A$1:$V$2277"}</definedName>
    <definedName name="HTMLControl" localSheetId="18" hidden="1">{"'Edit'!$A$1:$V$2277"}</definedName>
    <definedName name="HTMLControl" localSheetId="19" hidden="1">{"'Edit'!$A$1:$V$2277"}</definedName>
    <definedName name="HTMLControl" localSheetId="20" hidden="1">{"'Edit'!$A$1:$V$2277"}</definedName>
    <definedName name="HTMLControl" localSheetId="21" hidden="1">{"'Edit'!$A$1:$V$2277"}</definedName>
    <definedName name="HTMLControl" localSheetId="22" hidden="1">{"'Edit'!$A$1:$V$2277"}</definedName>
    <definedName name="HTMLControl" localSheetId="1" hidden="1">{"'Edit'!$A$1:$V$2277"}</definedName>
    <definedName name="HTMLControl" localSheetId="26" hidden="1">{"'Edit'!$A$1:$V$2277"}</definedName>
    <definedName name="HTMLControl" localSheetId="23" hidden="1">{"'Edit'!$A$1:$V$2277"}</definedName>
    <definedName name="HTMLControl" hidden="1">{"'Edit'!$A$1:$V$2277"}</definedName>
    <definedName name="HUB">#REF!</definedName>
    <definedName name="HUBCHG">#REF!+#REF!</definedName>
    <definedName name="hurdleArray">#REF!</definedName>
    <definedName name="HVOL">#REF!</definedName>
    <definedName name="hydacst">#REF!</definedName>
    <definedName name="hydash">#REF!</definedName>
    <definedName name="hydrev">#REF!</definedName>
    <definedName name="hydsust">#REF!</definedName>
    <definedName name="HypPV">#REF!</definedName>
    <definedName name="i" localSheetId="26" hidden="1">{#N/A,#N/A,FALSE,"RECAP";#N/A,#N/A,FALSE,"CW_B";#N/A,#N/A,FALSE,"CW_M";#N/A,#N/A,FALSE,"CW_E";#N/A,#N/A,FALSE,"CW_F";#N/A,#N/A,FALSE,"FC_B";#N/A,#N/A,FALSE,"FC_M";#N/A,#N/A,FALSE,"FC_E";#N/A,#N/A,FALSE,"FC_F";#N/A,#N/A,FALSE,"CS"}</definedName>
    <definedName name="i" localSheetId="23" hidden="1">{#N/A,#N/A,FALSE,"RECAP";#N/A,#N/A,FALSE,"CW_B";#N/A,#N/A,FALSE,"CW_M";#N/A,#N/A,FALSE,"CW_E";#N/A,#N/A,FALSE,"CW_F";#N/A,#N/A,FALSE,"FC_B";#N/A,#N/A,FALSE,"FC_M";#N/A,#N/A,FALSE,"FC_E";#N/A,#N/A,FALSE,"FC_F";#N/A,#N/A,FALSE,"CS"}</definedName>
    <definedName name="i" hidden="1">{#N/A,#N/A,FALSE,"RECAP";#N/A,#N/A,FALSE,"CW_B";#N/A,#N/A,FALSE,"CW_M";#N/A,#N/A,FALSE,"CW_E";#N/A,#N/A,FALSE,"CW_F";#N/A,#N/A,FALSE,"FC_B";#N/A,#N/A,FALSE,"FC_M";#N/A,#N/A,FALSE,"FC_E";#N/A,#N/A,FALSE,"FC_F";#N/A,#N/A,FALSE,"CS"}</definedName>
    <definedName name="i_CaseDescript">#REF!</definedName>
    <definedName name="i_CaseNumber">#REF!</definedName>
    <definedName name="i_Closing.Yr.Acq">#REF!</definedName>
    <definedName name="i_Closing.Yr.Tar">#REF!</definedName>
    <definedName name="i_ConYrCPS.Deal">#REF!</definedName>
    <definedName name="i_ConYrCSD.Deal">#REF!</definedName>
    <definedName name="i_DebtCapacity.Deal">#REF!</definedName>
    <definedName name="i_DefFees.Deal">#REF!</definedName>
    <definedName name="i_DGWDepPd.Deal">#REF!</definedName>
    <definedName name="i_NOL.Deal">#REF!</definedName>
    <definedName name="i_PIKDiv.Deal">#REF!</definedName>
    <definedName name="i_Synergy.Deal">#REF!</definedName>
    <definedName name="IA">#REF!,#REF!,#REF!,#REF!,#REF!,#REF!,#REF!,#REF!,#REF!,#REF!</definedName>
    <definedName name="iaa">#REF!,#REF!,#REF!,#REF!,#REF!,#REF!,#REF!,#REF!,#REF!,#REF!</definedName>
    <definedName name="iaaa">#REF!,#REF!,#REF!,#REF!,#REF!,#REF!,#REF!,#REF!,#REF!,#REF!</definedName>
    <definedName name="iab">#REF!,#REF!,#REF!,#REF!,#REF!,#REF!,#REF!,#REF!,#REF!,#REF!</definedName>
    <definedName name="IBESDate">#REF!</definedName>
    <definedName name="Ice_Water_Dollars">#REF!</definedName>
    <definedName name="ICG">#REF!</definedName>
    <definedName name="iclr2">#REF!</definedName>
    <definedName name="idcbondinterest">#REF!</definedName>
    <definedName name="idcf">#REF!</definedName>
    <definedName name="IDN">#REF!</definedName>
    <definedName name="IFN">#REF!</definedName>
    <definedName name="IfOtherType">#REF!</definedName>
    <definedName name="IgnoreRowFlag">#REF!</definedName>
    <definedName name="ii">#N/A</definedName>
    <definedName name="im">#REF!</definedName>
    <definedName name="ImbalAccrual">#REF!</definedName>
    <definedName name="ImbalDate">#REF!</definedName>
    <definedName name="Implied">#REF!</definedName>
    <definedName name="implied_goodwill">#REF!</definedName>
    <definedName name="In">#REF!,#REF!,#REF!,#REF!,#REF!,#REF!,#REF!,#REF!,#REF!,#REF!</definedName>
    <definedName name="Inc_Div">#REF!</definedName>
    <definedName name="inc_rate">#REF!</definedName>
    <definedName name="Inc_Stmt">#REF!</definedName>
    <definedName name="Incentive_Fees">#REF!</definedName>
    <definedName name="incentives">#REF!</definedName>
    <definedName name="Include">#REF!</definedName>
    <definedName name="includeIPO">#REF!</definedName>
    <definedName name="IncomeTaxes">#REF!</definedName>
    <definedName name="incr">#REF!</definedName>
    <definedName name="inctaxrate">0.4</definedName>
    <definedName name="indbs">#REF!</definedName>
    <definedName name="indcf">#REF!</definedName>
    <definedName name="indcredit">#REF!</definedName>
    <definedName name="inddebt">#REF!</definedName>
    <definedName name="Index">#REF!</definedName>
    <definedName name="IndicatedDividend">#REF!</definedName>
    <definedName name="IndirectHide">#REF!</definedName>
    <definedName name="indis">#REF!</definedName>
    <definedName name="indus">#REF!</definedName>
    <definedName name="indus1">#REF!</definedName>
    <definedName name="Industry">#REF!</definedName>
    <definedName name="IndustryGroup">#REF!</definedName>
    <definedName name="indwc">#REF!</definedName>
    <definedName name="indytd">#REF!</definedName>
    <definedName name="Inf_divd">#REF!</definedName>
    <definedName name="Infl">#REF!</definedName>
    <definedName name="inflate">#REF!</definedName>
    <definedName name="inflation">#REF!</definedName>
    <definedName name="inflation1">#REF!</definedName>
    <definedName name="inflation2">#REF!</definedName>
    <definedName name="info">#REF!</definedName>
    <definedName name="Info1">#REF!</definedName>
    <definedName name="Info10A">#REF!</definedName>
    <definedName name="Info10B">#REF!</definedName>
    <definedName name="Info2">#REF!</definedName>
    <definedName name="Info3">#REF!</definedName>
    <definedName name="Info4A">#REF!</definedName>
    <definedName name="Info4B">#REF!</definedName>
    <definedName name="Info5A">#REF!</definedName>
    <definedName name="Info5B">#REF!</definedName>
    <definedName name="Info6A">#REF!</definedName>
    <definedName name="Info6B">#REF!</definedName>
    <definedName name="Info7A">#REF!</definedName>
    <definedName name="Info7B">#REF!</definedName>
    <definedName name="Info8A">#REF!</definedName>
    <definedName name="Info8B">#REF!</definedName>
    <definedName name="Info9A">#REF!</definedName>
    <definedName name="Info9B">#REF!</definedName>
    <definedName name="InfoLabel1">#REF!</definedName>
    <definedName name="InfoLabel10">#REF!</definedName>
    <definedName name="InfoLabel2">#REF!</definedName>
    <definedName name="InfoLabel3">#REF!</definedName>
    <definedName name="InfoLabel4">#REF!</definedName>
    <definedName name="InfoLabel5">#REF!</definedName>
    <definedName name="InfoLabel6">#REF!</definedName>
    <definedName name="InfoLabel7">#REF!</definedName>
    <definedName name="InfoLabel8">#REF!</definedName>
    <definedName name="InfoLabel9">#REF!</definedName>
    <definedName name="init_book_depr">#REF!</definedName>
    <definedName name="Initial_Investment">#REF!</definedName>
    <definedName name="Initial_Operating_Period_Working_Capital_Input">#REF!</definedName>
    <definedName name="Initial_Spares">#REF!</definedName>
    <definedName name="Initial_Spares_BOP">#REF!</definedName>
    <definedName name="InitializeCommand">"$d$1"</definedName>
    <definedName name="InitiativeWeight">#REF!</definedName>
    <definedName name="inject">#REF!</definedName>
    <definedName name="ink">#REF!,#REF!,#REF!,#REF!</definedName>
    <definedName name="inprocess_discrate">#REF!</definedName>
    <definedName name="Inpu1">#REF!,#REF!,#REF!,#REF!,#REF!,#REF!,#REF!,#REF!,#REF!,#REF!</definedName>
    <definedName name="Input">#REF!,#REF!,#REF!,#REF!,#REF!,#REF!,#REF!,#REF!,#REF!,#REF!</definedName>
    <definedName name="Input.FLOLoaded">#REF!</definedName>
    <definedName name="Input.LoadedPeriod">#REF!</definedName>
    <definedName name="Input.Period">#REF!</definedName>
    <definedName name="Input_Area">#REF!,#REF!,#REF!,#REF!,#REF!,#REF!,#REF!,#REF!,#REF!,#REF!</definedName>
    <definedName name="Input_Area1">#REF!,#REF!,#REF!,#REF!,#REF!,#REF!,#REF!,#REF!,#REF!,#REF!</definedName>
    <definedName name="input_area1a">#REF!,#REF!,#REF!,#REF!,#REF!,#REF!,#REF!,#REF!,#REF!,#REF!</definedName>
    <definedName name="Input_area1b">#REF!,#REF!,#REF!,#REF!,#REF!,#REF!,#REF!,#REF!,#REF!,#REF!</definedName>
    <definedName name="input_area1c">#REF!,#REF!,#REF!,#REF!,#REF!,#REF!,#REF!,#REF!,#REF!,#REF!</definedName>
    <definedName name="Input_Area2">#REF!,#REF!,#REF!,#REF!,#REF!,#REF!,#REF!,#REF!,#REF!,#REF!</definedName>
    <definedName name="Input_Area3">#REF!,#REF!,#REF!,#REF!,#REF!,#REF!,#REF!,#REF!,#REF!,#REF!</definedName>
    <definedName name="input_areaa">#REF!,#REF!,#REF!,#REF!,#REF!,#REF!,#REF!,#REF!,#REF!,#REF!</definedName>
    <definedName name="input_areab">#REF!,#REF!,#REF!,#REF!,#REF!,#REF!,#REF!,#REF!,#REF!,#REF!</definedName>
    <definedName name="input01">#REF!,#REF!,#REF!,#REF!,#REF!,#REF!,#REF!,#REF!,#REF!,#REF!</definedName>
    <definedName name="Input1">#REF!,#REF!,#REF!</definedName>
    <definedName name="Input1a">#REF!,#REF!,#REF!,#REF!,#REF!,#REF!,#REF!,#REF!,#REF!,#REF!</definedName>
    <definedName name="input1c">#REF!,#REF!,#REF!,#REF!,#REF!,#REF!,#REF!,#REF!,#REF!,#REF!</definedName>
    <definedName name="Input2">#REF!</definedName>
    <definedName name="Input3">#REF!,#REF!</definedName>
    <definedName name="Input4">#REF!,#REF!</definedName>
    <definedName name="Input5">#REF!</definedName>
    <definedName name="inputa">#REF!,#REF!,#REF!,#REF!,#REF!,#REF!,#REF!,#REF!,#REF!,#REF!</definedName>
    <definedName name="InputArea">#REF!,#REF!,#REF!,#REF!,#REF!,#REF!,#REF!,#REF!,#REF!</definedName>
    <definedName name="inputarea01">#REF!,#REF!,#REF!,#REF!,#REF!,#REF!,#REF!,#REF!,#REF!</definedName>
    <definedName name="Inputarea1">#REF!,#REF!,#REF!,#REF!,#REF!,#REF!,#REF!,#REF!,#REF!</definedName>
    <definedName name="inputareaa">#REF!,#REF!,#REF!,#REF!,#REF!,#REF!,#REF!,#REF!,#REF!</definedName>
    <definedName name="inputb">#REF!,#REF!,#REF!,#REF!,#REF!,#REF!,#REF!,#REF!,#REF!,#REF!</definedName>
    <definedName name="inputc">#REF!,#REF!,#REF!,#REF!,#REF!,#REF!,#REF!,#REF!,#REF!,#REF!</definedName>
    <definedName name="InputCheckSum">#REF!</definedName>
    <definedName name="inputd">#REF!,#REF!,#REF!,#REF!,#REF!,#REF!,#REF!,#REF!,#REF!,#REF!</definedName>
    <definedName name="inpute">#REF!,#REF!,#REF!,#REF!,#REF!,#REF!,#REF!,#REF!,#REF!,#REF!</definedName>
    <definedName name="inputf">#REF!,#REF!,#REF!,#REF!,#REF!,#REF!,#REF!,#REF!,#REF!,#REF!</definedName>
    <definedName name="inputg">#REF!,#REF!,#REF!,#REF!,#REF!,#REF!,#REF!,#REF!,#REF!,#REF!</definedName>
    <definedName name="inputrange">#REF!</definedName>
    <definedName name="inputt">#REF!,#REF!,#REF!,#REF!,#REF!,#REF!,#REF!,#REF!,#REF!,#REF!</definedName>
    <definedName name="InsertAcctAliasCell">#REF!</definedName>
    <definedName name="Inside_Equipment">#REF!</definedName>
    <definedName name="Inside_Tools">#REF!</definedName>
    <definedName name="insight">#REF!</definedName>
    <definedName name="InsulateHide">#REF!</definedName>
    <definedName name="insum">#REF!</definedName>
    <definedName name="Insurance">#REF!</definedName>
    <definedName name="Insurance_Brokerage_Fee">#REF!</definedName>
    <definedName name="Int">#REF!</definedName>
    <definedName name="Int._on_Cash">#REF!</definedName>
    <definedName name="int_acrrue">#REF!</definedName>
    <definedName name="int_real">#REF!</definedName>
    <definedName name="Intangible_Rollforward">#REF!</definedName>
    <definedName name="IntangibleAssets">#REF!</definedName>
    <definedName name="Intangibles">#REF!</definedName>
    <definedName name="IntCalc">#REF!</definedName>
    <definedName name="INTCO">#REF!</definedName>
    <definedName name="INTER1">#REF!</definedName>
    <definedName name="INTER2">#REF!</definedName>
    <definedName name="INTER3">#REF!</definedName>
    <definedName name="INTER4">#REF!</definedName>
    <definedName name="INTER5">#REF!</definedName>
    <definedName name="INTER6">#REF!</definedName>
    <definedName name="Interest">#REF!</definedName>
    <definedName name="Interest_amortizable_debt">#REF!</definedName>
    <definedName name="Interest_on_Amortizable_Proj._Financing_Debt___DCC">#REF!</definedName>
    <definedName name="Interest_Rate" localSheetId="17" hidden="1">#REF!</definedName>
    <definedName name="Interest_Rate" localSheetId="18" hidden="1">#REF!</definedName>
    <definedName name="Interest_Rate" localSheetId="19" hidden="1">#REF!</definedName>
    <definedName name="Interest_Rate" localSheetId="20" hidden="1">#REF!</definedName>
    <definedName name="Interest_Rate" localSheetId="21" hidden="1">#REF!</definedName>
    <definedName name="Interest_Rate" localSheetId="22" hidden="1">#REF!</definedName>
    <definedName name="Interest_Rate" localSheetId="1" hidden="1">#REF!</definedName>
    <definedName name="Interest_Rate" hidden="1">#REF!</definedName>
    <definedName name="Interest_Savings">#REF!</definedName>
    <definedName name="interest01">#REF!</definedName>
    <definedName name="interest02">#REF!</definedName>
    <definedName name="interest05">#REF!</definedName>
    <definedName name="interest1997">#REF!</definedName>
    <definedName name="interest1998">#REF!</definedName>
    <definedName name="interest1998a">#REF!</definedName>
    <definedName name="interest1999">#REF!</definedName>
    <definedName name="interest2000">#REF!</definedName>
    <definedName name="interest2001">#REF!</definedName>
    <definedName name="interest2002">#REF!</definedName>
    <definedName name="interest5">#REF!</definedName>
    <definedName name="InterestExpense">#REF!</definedName>
    <definedName name="InterestIncome">#REF!</definedName>
    <definedName name="interestreceivable">#REF!</definedName>
    <definedName name="International_CAPX">#REF!</definedName>
    <definedName name="International_EBIT">#REF!</definedName>
    <definedName name="International_MAINT">#REF!</definedName>
    <definedName name="IntRate">#REF!</definedName>
    <definedName name="intsch">#REF!</definedName>
    <definedName name="intwt">#REF!</definedName>
    <definedName name="inv_irr">#REF!</definedName>
    <definedName name="inv_npv">#REF!</definedName>
    <definedName name="inv_yield">#REF!</definedName>
    <definedName name="Inventories">#REF!</definedName>
    <definedName name="Inventory">#REF!</definedName>
    <definedName name="InventoryTurns">#REF!</definedName>
    <definedName name="INVEST">#REF!</definedName>
    <definedName name="INVESTMENTS">#REF!</definedName>
    <definedName name="InvestmentsInUnconsolidatedAffiliates">#REF!</definedName>
    <definedName name="investor_npv">#REF!</definedName>
    <definedName name="InvoiceType">#REF!</definedName>
    <definedName name="INVREC">#REF!</definedName>
    <definedName name="ip_discrate1">#REF!</definedName>
    <definedName name="ip_discrate10">#REF!</definedName>
    <definedName name="ip_discrate11">#REF!</definedName>
    <definedName name="ip_discrate12">#REF!</definedName>
    <definedName name="ip_discrate13">#REF!</definedName>
    <definedName name="ip_discrate14">#REF!</definedName>
    <definedName name="ip_discrate15">#REF!</definedName>
    <definedName name="ip_discrate16">#REF!</definedName>
    <definedName name="ip_discrate17">#REF!</definedName>
    <definedName name="ip_discrate18">#REF!</definedName>
    <definedName name="ip_discrate19">#REF!</definedName>
    <definedName name="ip_discrate2">#REF!</definedName>
    <definedName name="ip_discrate20">#REF!</definedName>
    <definedName name="ip_discrate3">#REF!</definedName>
    <definedName name="ip_discrate4">#REF!</definedName>
    <definedName name="ip_discrate5">#REF!</definedName>
    <definedName name="ip_discrate6">#REF!</definedName>
    <definedName name="ip_discrate7">#REF!</definedName>
    <definedName name="ip_discrate8">#REF!</definedName>
    <definedName name="ip_discrate9">#REF!</definedName>
    <definedName name="ip_value">#REF!</definedName>
    <definedName name="ip_value_a">#REF!</definedName>
    <definedName name="ip_value_b">#REF!</definedName>
    <definedName name="ip_value_c">#REF!</definedName>
    <definedName name="ip_value_d">#REF!</definedName>
    <definedName name="ip_value_e">#REF!</definedName>
    <definedName name="ip_value_f">#REF!</definedName>
    <definedName name="ip_value_g">#REF!</definedName>
    <definedName name="ip_value_h">#REF!</definedName>
    <definedName name="ip_value_i">#REF!</definedName>
    <definedName name="ip_value_j">#REF!</definedName>
    <definedName name="ip_value_k">#REF!</definedName>
    <definedName name="ip_value_l">#REF!</definedName>
    <definedName name="ip_value_m">#REF!</definedName>
    <definedName name="ip_value_n">#REF!</definedName>
    <definedName name="ip_value_o">#REF!</definedName>
    <definedName name="ip_value_p">#REF!</definedName>
    <definedName name="ip_value_q">#REF!</definedName>
    <definedName name="ip_value_r">#REF!</definedName>
    <definedName name="ip_value_s">#REF!</definedName>
    <definedName name="ip_value_t">#REF!</definedName>
    <definedName name="IPATH">""</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40599.4762847222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oquoisGasContract">#REF!</definedName>
    <definedName name="Irr">#REF!</definedName>
    <definedName name="irrMatrix1">#REF!</definedName>
    <definedName name="irrMatrix2">#REF!</definedName>
    <definedName name="irrMatrix3">#REF!</definedName>
    <definedName name="irrMatrix4">#REF!</definedName>
    <definedName name="irrMatrix5">#REF!</definedName>
    <definedName name="irrMatrix6">#REF!</definedName>
    <definedName name="irrMatrix7">#REF!</definedName>
    <definedName name="irrMatrix8">#REF!</definedName>
    <definedName name="irrMatrix9">#REF!</definedName>
    <definedName name="is">#REF!</definedName>
    <definedName name="IS_A_DEV">#REF!</definedName>
    <definedName name="IS_A_IP">#REF!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NEP">#REF!</definedName>
    <definedName name="is_afudcb_corp">#REF!</definedName>
    <definedName name="is_afudcb_dgov">#REF!</definedName>
    <definedName name="is_afudcb_eadj">#REF!</definedName>
    <definedName name="is_afudcb_egov">#REF!</definedName>
    <definedName name="is_afudcb_fsad">#REF!</definedName>
    <definedName name="is_afudcb_gadj">#REF!</definedName>
    <definedName name="is_afudcb_gov">#REF!</definedName>
    <definedName name="is_afudcb_mali">#REF!</definedName>
    <definedName name="is_afudcb_mwp">#REF!</definedName>
    <definedName name="is_afudcb_ngov">#REF!</definedName>
    <definedName name="is_afudcb_npl">#REF!</definedName>
    <definedName name="is_afudcb_rgov">#REF!</definedName>
    <definedName name="is_afudcb_rmwp">#REF!</definedName>
    <definedName name="is_afudcb_rode">#REF!</definedName>
    <definedName name="is_afudcb_vfs">#REF!</definedName>
    <definedName name="is_afudcb_wolv">#REF!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NEP">#REF!</definedName>
    <definedName name="IS_B_DEV">#REF!</definedName>
    <definedName name="IS_B_IP">#REF!</definedName>
    <definedName name="IS_C_DEV">#REF!</definedName>
    <definedName name="IS_C_I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NEP">#REF!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NEP">#REF!</definedName>
    <definedName name="is_cms_earnings_corp">#REF!</definedName>
    <definedName name="is_cms_earnings_dgov">#REF!</definedName>
    <definedName name="is_cms_earnings_eadj">#REF!</definedName>
    <definedName name="is_cms_earnings_egov">#REF!</definedName>
    <definedName name="is_cms_earnings_fsad">#REF!</definedName>
    <definedName name="is_cms_earnings_gadj">#REF!</definedName>
    <definedName name="is_cms_earnings_gov">#REF!</definedName>
    <definedName name="is_cms_earnings_mali">#REF!</definedName>
    <definedName name="is_cms_earnings_ngov">#REF!</definedName>
    <definedName name="is_cms_earnings_npl">#REF!</definedName>
    <definedName name="is_cms_earnings_rgov">#REF!</definedName>
    <definedName name="is_cms_earnings_vfs">#REF!</definedName>
    <definedName name="is_com_div_CMDEC">#REF!</definedName>
    <definedName name="IS_D_DEV">#REF!</definedName>
    <definedName name="IS_D_IP">#REF!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NEP">#REF!</definedName>
    <definedName name="IS_E_DEV">#REF!</definedName>
    <definedName name="IS_E_IP">#REF!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NEP">#REF!</definedName>
    <definedName name="is_ebit_corp">#REF!</definedName>
    <definedName name="is_ebit_dgov">#REF!</definedName>
    <definedName name="is_ebit_eadj">#REF!</definedName>
    <definedName name="is_ebit_egov">#REF!</definedName>
    <definedName name="is_ebit_exitem">#REF!</definedName>
    <definedName name="is_ebit_fsad">#REF!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NEP">#REF!</definedName>
    <definedName name="is_ebit_gadj">#REF!</definedName>
    <definedName name="is_ebit_gov">#REF!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gov">#REF!</definedName>
    <definedName name="is_ebit_npl">#REF!</definedName>
    <definedName name="is_ebit_rgov">#REF!</definedName>
    <definedName name="is_ebit_rmwp">#REF!</definedName>
    <definedName name="is_ebit_rode">#REF!</definedName>
    <definedName name="is_ebit_vfs">#REF!</definedName>
    <definedName name="is_ebit_wolv">#REF!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_0">#REF!</definedName>
    <definedName name="is_ebitm_ambr">#REF!</definedName>
    <definedName name="is_ebitm_asst">#REF!</definedName>
    <definedName name="is_ebitm_capx">#REF!</definedName>
    <definedName name="is_ebitm_corp">#REF!</definedName>
    <definedName name="is_ebitm_dgov">#REF!</definedName>
    <definedName name="is_ebitm_eadj">#REF!</definedName>
    <definedName name="is_ebitm_egov">#REF!</definedName>
    <definedName name="is_ebitm_fsad">#REF!</definedName>
    <definedName name="is_ebitm_gadj">#REF!</definedName>
    <definedName name="is_ebitm_gov">#REF!</definedName>
    <definedName name="is_ebitm_mali">#REF!</definedName>
    <definedName name="is_ebitm_mwp">#REF!</definedName>
    <definedName name="is_ebitm_ngov">#REF!</definedName>
    <definedName name="is_ebitm_npl">#REF!</definedName>
    <definedName name="is_ebitm_rgov">#REF!</definedName>
    <definedName name="is_ebitm_vf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NEP">#REF!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NEP">#REF!</definedName>
    <definedName name="is_extitem_elec">#REF!</definedName>
    <definedName name="IS_F_DEV">#REF!</definedName>
    <definedName name="IS_F_IP">#REF!</definedName>
    <definedName name="IS_G_DEV">#REF!</definedName>
    <definedName name="IS_G_IP">#REF!</definedName>
    <definedName name="IS_H_DEV">#REF!</definedName>
    <definedName name="IS_H_IP">#REF!</definedName>
    <definedName name="IS_I_DEV">#REF!</definedName>
    <definedName name="IS_I_IP">#REF!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NEP">#REF!</definedName>
    <definedName name="is_inc_tax_eadj">#REF!</definedName>
    <definedName name="is_inc_tax_fsad">#REF!</definedName>
    <definedName name="is_inc_tax_gadj">#REF!</definedName>
    <definedName name="is_inc_tax_gov">#REF!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NEP">#REF!</definedName>
    <definedName name="is_int_exp_corp">#REF!</definedName>
    <definedName name="is_int_exp_dgov">#REF!</definedName>
    <definedName name="is_int_exp_eadj">#REF!</definedName>
    <definedName name="is_int_exp_egov">#REF!</definedName>
    <definedName name="is_int_exp_fsad">#REF!</definedName>
    <definedName name="is_int_exp_gadj">#REF!</definedName>
    <definedName name="is_int_exp_gov">#REF!</definedName>
    <definedName name="is_int_exp_mali">#REF!</definedName>
    <definedName name="is_int_exp_mwp">#REF!</definedName>
    <definedName name="is_int_exp_ngov">#REF!</definedName>
    <definedName name="is_int_exp_npl">#REF!</definedName>
    <definedName name="is_int_exp_rgov">#REF!</definedName>
    <definedName name="is_int_exp_rmwp">#REF!</definedName>
    <definedName name="is_int_exp_rode">#REF!</definedName>
    <definedName name="is_int_exp_vfs">#REF!</definedName>
    <definedName name="is_int_exp_wolv">#REF!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NEP">#REF!</definedName>
    <definedName name="IS_J_DEV">#REF!</definedName>
    <definedName name="IS_J_IP">#REF!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NEP">#REF!</definedName>
    <definedName name="is_minint_corp">#REF!</definedName>
    <definedName name="is_minint_dgov">#REF!</definedName>
    <definedName name="is_minint_eadj">#REF!</definedName>
    <definedName name="is_minint_egov">#REF!</definedName>
    <definedName name="is_minint_fsad">#REF!</definedName>
    <definedName name="is_minint_gadj">#REF!</definedName>
    <definedName name="is_minint_gov">#REF!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NEP">#REF!</definedName>
    <definedName name="is_minint_int_corp">#REF!</definedName>
    <definedName name="is_minint_int_dgov">#REF!</definedName>
    <definedName name="is_minint_int_eadj">#REF!</definedName>
    <definedName name="is_minint_int_egov">#REF!</definedName>
    <definedName name="is_minint_int_fsad">#REF!</definedName>
    <definedName name="is_minint_int_gadj">#REF!</definedName>
    <definedName name="is_minint_int_gov">#REF!</definedName>
    <definedName name="is_minint_int_mali">#REF!</definedName>
    <definedName name="is_minint_int_ngov">#REF!</definedName>
    <definedName name="is_minint_int_npl">#REF!</definedName>
    <definedName name="is_minint_int_rgov">#REF!</definedName>
    <definedName name="is_minint_int_vfs">#REF!</definedName>
    <definedName name="is_minint_mali">#REF!</definedName>
    <definedName name="is_minint_mw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NEP">#REF!</definedName>
    <definedName name="is_minint_quips_dgov">#REF!</definedName>
    <definedName name="is_minint_quips_egov">#REF!</definedName>
    <definedName name="is_minint_quips_fsad">#REF!</definedName>
    <definedName name="is_minint_quips_gadd">#REF!</definedName>
    <definedName name="is_minint_quips_gadj">#REF!</definedName>
    <definedName name="is_minint_quips_gov">#REF!</definedName>
    <definedName name="is_minint_quips_ngov">#REF!</definedName>
    <definedName name="is_minint_quips_rgov">#REF!</definedName>
    <definedName name="is_minint_quips_vfs">#REF!</definedName>
    <definedName name="is_minint_rgov">#REF!</definedName>
    <definedName name="is_minint_rmwp">#REF!</definedName>
    <definedName name="is_minint_rode">#REF!</definedName>
    <definedName name="is_minint_vfs">#REF!</definedName>
    <definedName name="is_minint_vfs_CM4DC">#REF!</definedName>
    <definedName name="is_minint_vfs_CM4DE">#REF!</definedName>
    <definedName name="is_minint_vfs_CMNEP">#REF!</definedName>
    <definedName name="is_minint_wolv">#REF!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NEP">#REF!</definedName>
    <definedName name="is_op_revenue_dgov">#REF!</definedName>
    <definedName name="is_op_revenue_eadj">#REF!</definedName>
    <definedName name="is_op_revenue_egov">#REF!</definedName>
    <definedName name="is_op_revenue_fsad">#REF!</definedName>
    <definedName name="is_op_revenue_gadj">#REF!</definedName>
    <definedName name="is_op_revenue_gov">#REF!</definedName>
    <definedName name="is_op_revenue_ngov">#REF!</definedName>
    <definedName name="is_op_revenue_rgov">#REF!</definedName>
    <definedName name="is_op_revenue_vfs">#REF!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NEP">#REF!</definedName>
    <definedName name="is_pfs_div_dgov">#REF!</definedName>
    <definedName name="is_pfs_div_egov">#REF!</definedName>
    <definedName name="is_pfs_div_fsad">#REF!</definedName>
    <definedName name="is_pfs_div_gadj">#REF!</definedName>
    <definedName name="is_pfs_div_gov">#REF!</definedName>
    <definedName name="is_pfs_div_ngov">#REF!</definedName>
    <definedName name="is_pfs_div_rgov">#REF!</definedName>
    <definedName name="is_pfs_div_vfs">#REF!</definedName>
    <definedName name="IS_VSG">TRUE</definedName>
    <definedName name="ISCompany">#REF!</definedName>
    <definedName name="isdata_exhibit_letter">#REF!</definedName>
    <definedName name="ISF">#REF!</definedName>
    <definedName name="ISName">#REF!</definedName>
    <definedName name="ISS_31">#REF!</definedName>
    <definedName name="isubroll">#REF!</definedName>
    <definedName name="ITC">#REF!</definedName>
    <definedName name="ITEM1">#REF!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YSTUB">#REF!</definedName>
    <definedName name="j" localSheetId="26" hidden="1">{#N/A,#N/A,FALSE,"RECAP";#N/A,#N/A,FALSE,"CW_B";#N/A,#N/A,FALSE,"CW_M";#N/A,#N/A,FALSE,"CW_E";#N/A,#N/A,FALSE,"CW_F";#N/A,#N/A,FALSE,"FC_B";#N/A,#N/A,FALSE,"FC_M";#N/A,#N/A,FALSE,"FC_E";#N/A,#N/A,FALSE,"FC_F";#N/A,#N/A,FALSE,"CS"}</definedName>
    <definedName name="j" localSheetId="23" hidden="1">{#N/A,#N/A,FALSE,"RECAP";#N/A,#N/A,FALSE,"CW_B";#N/A,#N/A,FALSE,"CW_M";#N/A,#N/A,FALSE,"CW_E";#N/A,#N/A,FALSE,"CW_F";#N/A,#N/A,FALSE,"FC_B";#N/A,#N/A,FALSE,"FC_M";#N/A,#N/A,FALSE,"FC_E";#N/A,#N/A,FALSE,"FC_F";#N/A,#N/A,FALSE,"CS"}</definedName>
    <definedName name="j" hidden="1">{#N/A,#N/A,FALSE,"RECAP";#N/A,#N/A,FALSE,"CW_B";#N/A,#N/A,FALSE,"CW_M";#N/A,#N/A,FALSE,"CW_E";#N/A,#N/A,FALSE,"CW_F";#N/A,#N/A,FALSE,"FC_B";#N/A,#N/A,FALSE,"FC_M";#N/A,#N/A,FALSE,"FC_E";#N/A,#N/A,FALSE,"FC_F";#N/A,#N/A,FALSE,"CS"}</definedName>
    <definedName name="Jan">#REF!</definedName>
    <definedName name="JanDRS">#REF!</definedName>
    <definedName name="Jane" localSheetId="17" hidden="1">{#N/A,#N/A,FALSE,"Expenditures";#N/A,#N/A,FALSE,"Property Placed In-Service";#N/A,#N/A,FALSE,"Removals";#N/A,#N/A,FALSE,"Retirements";#N/A,#N/A,FALSE,"CWIP Balances";#N/A,#N/A,FALSE,"CWIP_Expend_Ratios";#N/A,#N/A,FALSE,"CWIP_Yr_End"}</definedName>
    <definedName name="Jane" localSheetId="18" hidden="1">{#N/A,#N/A,FALSE,"Expenditures";#N/A,#N/A,FALSE,"Property Placed In-Service";#N/A,#N/A,FALSE,"Removals";#N/A,#N/A,FALSE,"Retirements";#N/A,#N/A,FALSE,"CWIP Balances";#N/A,#N/A,FALSE,"CWIP_Expend_Ratios";#N/A,#N/A,FALSE,"CWIP_Yr_End"}</definedName>
    <definedName name="Jane" localSheetId="19" hidden="1">{#N/A,#N/A,FALSE,"Expenditures";#N/A,#N/A,FALSE,"Property Placed In-Service";#N/A,#N/A,FALSE,"Removals";#N/A,#N/A,FALSE,"Retirements";#N/A,#N/A,FALSE,"CWIP Balances";#N/A,#N/A,FALSE,"CWIP_Expend_Ratios";#N/A,#N/A,FALSE,"CWIP_Yr_End"}</definedName>
    <definedName name="Jane" localSheetId="20" hidden="1">{#N/A,#N/A,FALSE,"Expenditures";#N/A,#N/A,FALSE,"Property Placed In-Service";#N/A,#N/A,FALSE,"Removals";#N/A,#N/A,FALSE,"Retirements";#N/A,#N/A,FALSE,"CWIP Balances";#N/A,#N/A,FALSE,"CWIP_Expend_Ratios";#N/A,#N/A,FALSE,"CWIP_Yr_End"}</definedName>
    <definedName name="Jane" localSheetId="21" hidden="1">{#N/A,#N/A,FALSE,"Expenditures";#N/A,#N/A,FALSE,"Property Placed In-Service";#N/A,#N/A,FALSE,"Removals";#N/A,#N/A,FALSE,"Retirements";#N/A,#N/A,FALSE,"CWIP Balances";#N/A,#N/A,FALSE,"CWIP_Expend_Ratios";#N/A,#N/A,FALSE,"CWIP_Yr_End"}</definedName>
    <definedName name="Jane" localSheetId="22" hidden="1">{#N/A,#N/A,FALSE,"Expenditures";#N/A,#N/A,FALSE,"Property Placed In-Service";#N/A,#N/A,FALSE,"Removals";#N/A,#N/A,FALSE,"Retirements";#N/A,#N/A,FALSE,"CWIP Balances";#N/A,#N/A,FALSE,"CWIP_Expend_Ratios";#N/A,#N/A,FALSE,"CWIP_Yr_End"}</definedName>
    <definedName name="Jane" localSheetId="1" hidden="1">{#N/A,#N/A,FALSE,"Expenditures";#N/A,#N/A,FALSE,"Property Placed In-Service";#N/A,#N/A,FALSE,"Removals";#N/A,#N/A,FALSE,"Retirements";#N/A,#N/A,FALSE,"CWIP Balances";#N/A,#N/A,FALSE,"CWIP_Expend_Ratios";#N/A,#N/A,FALSE,"CWIP_Yr_End"}</definedName>
    <definedName name="Jane" localSheetId="26" hidden="1">{#N/A,#N/A,FALSE,"Expenditures";#N/A,#N/A,FALSE,"Property Placed In-Service";#N/A,#N/A,FALSE,"Removals";#N/A,#N/A,FALSE,"Retirements";#N/A,#N/A,FALSE,"CWIP Balances";#N/A,#N/A,FALSE,"CWIP_Expend_Ratios";#N/A,#N/A,FALSE,"CWIP_Yr_End"}</definedName>
    <definedName name="Jane" localSheetId="23"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17" hidden="1">{#N/A,#N/A,FALSE,"Expenditures";#N/A,#N/A,FALSE,"Property Placed In-Service";#N/A,#N/A,FALSE,"Removals";#N/A,#N/A,FALSE,"Retirements";#N/A,#N/A,FALSE,"CWIP Balances";#N/A,#N/A,FALSE,"CWIP_Expend_Ratios";#N/A,#N/A,FALSE,"CWIP_Yr_End"}</definedName>
    <definedName name="Jane_1" localSheetId="18" hidden="1">{#N/A,#N/A,FALSE,"Expenditures";#N/A,#N/A,FALSE,"Property Placed In-Service";#N/A,#N/A,FALSE,"Removals";#N/A,#N/A,FALSE,"Retirements";#N/A,#N/A,FALSE,"CWIP Balances";#N/A,#N/A,FALSE,"CWIP_Expend_Ratios";#N/A,#N/A,FALSE,"CWIP_Yr_End"}</definedName>
    <definedName name="Jane_1" localSheetId="19" hidden="1">{#N/A,#N/A,FALSE,"Expenditures";#N/A,#N/A,FALSE,"Property Placed In-Service";#N/A,#N/A,FALSE,"Removals";#N/A,#N/A,FALSE,"Retirements";#N/A,#N/A,FALSE,"CWIP Balances";#N/A,#N/A,FALSE,"CWIP_Expend_Ratios";#N/A,#N/A,FALSE,"CWIP_Yr_End"}</definedName>
    <definedName name="Jane_1" localSheetId="20" hidden="1">{#N/A,#N/A,FALSE,"Expenditures";#N/A,#N/A,FALSE,"Property Placed In-Service";#N/A,#N/A,FALSE,"Removals";#N/A,#N/A,FALSE,"Retirements";#N/A,#N/A,FALSE,"CWIP Balances";#N/A,#N/A,FALSE,"CWIP_Expend_Ratios";#N/A,#N/A,FALSE,"CWIP_Yr_End"}</definedName>
    <definedName name="Jane_1" localSheetId="21" hidden="1">{#N/A,#N/A,FALSE,"Expenditures";#N/A,#N/A,FALSE,"Property Placed In-Service";#N/A,#N/A,FALSE,"Removals";#N/A,#N/A,FALSE,"Retirements";#N/A,#N/A,FALSE,"CWIP Balances";#N/A,#N/A,FALSE,"CWIP_Expend_Ratios";#N/A,#N/A,FALSE,"CWIP_Yr_End"}</definedName>
    <definedName name="Jane_1" localSheetId="22" hidden="1">{#N/A,#N/A,FALSE,"Expenditures";#N/A,#N/A,FALSE,"Property Placed In-Service";#N/A,#N/A,FALSE,"Removals";#N/A,#N/A,FALSE,"Retirements";#N/A,#N/A,FALSE,"CWIP Balances";#N/A,#N/A,FALSE,"CWIP_Expend_Ratios";#N/A,#N/A,FALSE,"CWIP_Yr_End"}</definedName>
    <definedName name="Jane_1" localSheetId="1" hidden="1">{#N/A,#N/A,FALSE,"Expenditures";#N/A,#N/A,FALSE,"Property Placed In-Service";#N/A,#N/A,FALSE,"Removals";#N/A,#N/A,FALSE,"Retirements";#N/A,#N/A,FALSE,"CWIP Balances";#N/A,#N/A,FALSE,"CWIP_Expend_Ratios";#N/A,#N/A,FALSE,"CWIP_Yr_End"}</definedName>
    <definedName name="Jane_1" localSheetId="26" hidden="1">{#N/A,#N/A,FALSE,"Expenditures";#N/A,#N/A,FALSE,"Property Placed In-Service";#N/A,#N/A,FALSE,"Removals";#N/A,#N/A,FALSE,"Retirements";#N/A,#N/A,FALSE,"CWIP Balances";#N/A,#N/A,FALSE,"CWIP_Expend_Ratios";#N/A,#N/A,FALSE,"CWIP_Yr_End"}</definedName>
    <definedName name="Jane_1" localSheetId="23"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17" hidden="1">{#N/A,#N/A,FALSE,"Expenditures";#N/A,#N/A,FALSE,"Property Placed In-Service";#N/A,#N/A,FALSE,"Removals";#N/A,#N/A,FALSE,"Retirements";#N/A,#N/A,FALSE,"CWIP Balances";#N/A,#N/A,FALSE,"CWIP_Expend_Ratios";#N/A,#N/A,FALSE,"CWIP_Yr_End"}</definedName>
    <definedName name="Jane_1_1" localSheetId="18" hidden="1">{#N/A,#N/A,FALSE,"Expenditures";#N/A,#N/A,FALSE,"Property Placed In-Service";#N/A,#N/A,FALSE,"Removals";#N/A,#N/A,FALSE,"Retirements";#N/A,#N/A,FALSE,"CWIP Balances";#N/A,#N/A,FALSE,"CWIP_Expend_Ratios";#N/A,#N/A,FALSE,"CWIP_Yr_End"}</definedName>
    <definedName name="Jane_1_1" localSheetId="19" hidden="1">{#N/A,#N/A,FALSE,"Expenditures";#N/A,#N/A,FALSE,"Property Placed In-Service";#N/A,#N/A,FALSE,"Removals";#N/A,#N/A,FALSE,"Retirements";#N/A,#N/A,FALSE,"CWIP Balances";#N/A,#N/A,FALSE,"CWIP_Expend_Ratios";#N/A,#N/A,FALSE,"CWIP_Yr_End"}</definedName>
    <definedName name="Jane_1_1" localSheetId="20" hidden="1">{#N/A,#N/A,FALSE,"Expenditures";#N/A,#N/A,FALSE,"Property Placed In-Service";#N/A,#N/A,FALSE,"Removals";#N/A,#N/A,FALSE,"Retirements";#N/A,#N/A,FALSE,"CWIP Balances";#N/A,#N/A,FALSE,"CWIP_Expend_Ratios";#N/A,#N/A,FALSE,"CWIP_Yr_End"}</definedName>
    <definedName name="Jane_1_1" localSheetId="21" hidden="1">{#N/A,#N/A,FALSE,"Expenditures";#N/A,#N/A,FALSE,"Property Placed In-Service";#N/A,#N/A,FALSE,"Removals";#N/A,#N/A,FALSE,"Retirements";#N/A,#N/A,FALSE,"CWIP Balances";#N/A,#N/A,FALSE,"CWIP_Expend_Ratios";#N/A,#N/A,FALSE,"CWIP_Yr_End"}</definedName>
    <definedName name="Jane_1_1" localSheetId="22" hidden="1">{#N/A,#N/A,FALSE,"Expenditures";#N/A,#N/A,FALSE,"Property Placed In-Service";#N/A,#N/A,FALSE,"Removals";#N/A,#N/A,FALSE,"Retirements";#N/A,#N/A,FALSE,"CWIP Balances";#N/A,#N/A,FALSE,"CWIP_Expend_Ratios";#N/A,#N/A,FALSE,"CWIP_Yr_End"}</definedName>
    <definedName name="Jane_1_1" localSheetId="1" hidden="1">{#N/A,#N/A,FALSE,"Expenditures";#N/A,#N/A,FALSE,"Property Placed In-Service";#N/A,#N/A,FALSE,"Removals";#N/A,#N/A,FALSE,"Retirements";#N/A,#N/A,FALSE,"CWIP Balances";#N/A,#N/A,FALSE,"CWIP_Expend_Ratios";#N/A,#N/A,FALSE,"CWIP_Yr_End"}</definedName>
    <definedName name="Jane_1_1" localSheetId="26" hidden="1">{#N/A,#N/A,FALSE,"Expenditures";#N/A,#N/A,FALSE,"Property Placed In-Service";#N/A,#N/A,FALSE,"Removals";#N/A,#N/A,FALSE,"Retirements";#N/A,#N/A,FALSE,"CWIP Balances";#N/A,#N/A,FALSE,"CWIP_Expend_Ratios";#N/A,#N/A,FALSE,"CWIP_Yr_End"}</definedName>
    <definedName name="Jane_1_1" localSheetId="23"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17" hidden="1">{#N/A,#N/A,FALSE,"Expenditures";#N/A,#N/A,FALSE,"Property Placed In-Service";#N/A,#N/A,FALSE,"Removals";#N/A,#N/A,FALSE,"Retirements";#N/A,#N/A,FALSE,"CWIP Balances";#N/A,#N/A,FALSE,"CWIP_Expend_Ratios";#N/A,#N/A,FALSE,"CWIP_Yr_End"}</definedName>
    <definedName name="Jane_1_2" localSheetId="18" hidden="1">{#N/A,#N/A,FALSE,"Expenditures";#N/A,#N/A,FALSE,"Property Placed In-Service";#N/A,#N/A,FALSE,"Removals";#N/A,#N/A,FALSE,"Retirements";#N/A,#N/A,FALSE,"CWIP Balances";#N/A,#N/A,FALSE,"CWIP_Expend_Ratios";#N/A,#N/A,FALSE,"CWIP_Yr_End"}</definedName>
    <definedName name="Jane_1_2" localSheetId="19" hidden="1">{#N/A,#N/A,FALSE,"Expenditures";#N/A,#N/A,FALSE,"Property Placed In-Service";#N/A,#N/A,FALSE,"Removals";#N/A,#N/A,FALSE,"Retirements";#N/A,#N/A,FALSE,"CWIP Balances";#N/A,#N/A,FALSE,"CWIP_Expend_Ratios";#N/A,#N/A,FALSE,"CWIP_Yr_End"}</definedName>
    <definedName name="Jane_1_2" localSheetId="20" hidden="1">{#N/A,#N/A,FALSE,"Expenditures";#N/A,#N/A,FALSE,"Property Placed In-Service";#N/A,#N/A,FALSE,"Removals";#N/A,#N/A,FALSE,"Retirements";#N/A,#N/A,FALSE,"CWIP Balances";#N/A,#N/A,FALSE,"CWIP_Expend_Ratios";#N/A,#N/A,FALSE,"CWIP_Yr_End"}</definedName>
    <definedName name="Jane_1_2" localSheetId="21" hidden="1">{#N/A,#N/A,FALSE,"Expenditures";#N/A,#N/A,FALSE,"Property Placed In-Service";#N/A,#N/A,FALSE,"Removals";#N/A,#N/A,FALSE,"Retirements";#N/A,#N/A,FALSE,"CWIP Balances";#N/A,#N/A,FALSE,"CWIP_Expend_Ratios";#N/A,#N/A,FALSE,"CWIP_Yr_End"}</definedName>
    <definedName name="Jane_1_2" localSheetId="22" hidden="1">{#N/A,#N/A,FALSE,"Expenditures";#N/A,#N/A,FALSE,"Property Placed In-Service";#N/A,#N/A,FALSE,"Removals";#N/A,#N/A,FALSE,"Retirements";#N/A,#N/A,FALSE,"CWIP Balances";#N/A,#N/A,FALSE,"CWIP_Expend_Ratios";#N/A,#N/A,FALSE,"CWIP_Yr_End"}</definedName>
    <definedName name="Jane_1_2" localSheetId="1" hidden="1">{#N/A,#N/A,FALSE,"Expenditures";#N/A,#N/A,FALSE,"Property Placed In-Service";#N/A,#N/A,FALSE,"Removals";#N/A,#N/A,FALSE,"Retirements";#N/A,#N/A,FALSE,"CWIP Balances";#N/A,#N/A,FALSE,"CWIP_Expend_Ratios";#N/A,#N/A,FALSE,"CWIP_Yr_End"}</definedName>
    <definedName name="Jane_1_2" localSheetId="26" hidden="1">{#N/A,#N/A,FALSE,"Expenditures";#N/A,#N/A,FALSE,"Property Placed In-Service";#N/A,#N/A,FALSE,"Removals";#N/A,#N/A,FALSE,"Retirements";#N/A,#N/A,FALSE,"CWIP Balances";#N/A,#N/A,FALSE,"CWIP_Expend_Ratios";#N/A,#N/A,FALSE,"CWIP_Yr_End"}</definedName>
    <definedName name="Jane_1_2" localSheetId="23"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17" hidden="1">{#N/A,#N/A,FALSE,"Expenditures";#N/A,#N/A,FALSE,"Property Placed In-Service";#N/A,#N/A,FALSE,"Removals";#N/A,#N/A,FALSE,"Retirements";#N/A,#N/A,FALSE,"CWIP Balances";#N/A,#N/A,FALSE,"CWIP_Expend_Ratios";#N/A,#N/A,FALSE,"CWIP_Yr_End"}</definedName>
    <definedName name="Jane_1_3" localSheetId="18" hidden="1">{#N/A,#N/A,FALSE,"Expenditures";#N/A,#N/A,FALSE,"Property Placed In-Service";#N/A,#N/A,FALSE,"Removals";#N/A,#N/A,FALSE,"Retirements";#N/A,#N/A,FALSE,"CWIP Balances";#N/A,#N/A,FALSE,"CWIP_Expend_Ratios";#N/A,#N/A,FALSE,"CWIP_Yr_End"}</definedName>
    <definedName name="Jane_1_3" localSheetId="19" hidden="1">{#N/A,#N/A,FALSE,"Expenditures";#N/A,#N/A,FALSE,"Property Placed In-Service";#N/A,#N/A,FALSE,"Removals";#N/A,#N/A,FALSE,"Retirements";#N/A,#N/A,FALSE,"CWIP Balances";#N/A,#N/A,FALSE,"CWIP_Expend_Ratios";#N/A,#N/A,FALSE,"CWIP_Yr_End"}</definedName>
    <definedName name="Jane_1_3" localSheetId="20" hidden="1">{#N/A,#N/A,FALSE,"Expenditures";#N/A,#N/A,FALSE,"Property Placed In-Service";#N/A,#N/A,FALSE,"Removals";#N/A,#N/A,FALSE,"Retirements";#N/A,#N/A,FALSE,"CWIP Balances";#N/A,#N/A,FALSE,"CWIP_Expend_Ratios";#N/A,#N/A,FALSE,"CWIP_Yr_End"}</definedName>
    <definedName name="Jane_1_3" localSheetId="21" hidden="1">{#N/A,#N/A,FALSE,"Expenditures";#N/A,#N/A,FALSE,"Property Placed In-Service";#N/A,#N/A,FALSE,"Removals";#N/A,#N/A,FALSE,"Retirements";#N/A,#N/A,FALSE,"CWIP Balances";#N/A,#N/A,FALSE,"CWIP_Expend_Ratios";#N/A,#N/A,FALSE,"CWIP_Yr_End"}</definedName>
    <definedName name="Jane_1_3" localSheetId="22" hidden="1">{#N/A,#N/A,FALSE,"Expenditures";#N/A,#N/A,FALSE,"Property Placed In-Service";#N/A,#N/A,FALSE,"Removals";#N/A,#N/A,FALSE,"Retirements";#N/A,#N/A,FALSE,"CWIP Balances";#N/A,#N/A,FALSE,"CWIP_Expend_Ratios";#N/A,#N/A,FALSE,"CWIP_Yr_End"}</definedName>
    <definedName name="Jane_1_3" localSheetId="1" hidden="1">{#N/A,#N/A,FALSE,"Expenditures";#N/A,#N/A,FALSE,"Property Placed In-Service";#N/A,#N/A,FALSE,"Removals";#N/A,#N/A,FALSE,"Retirements";#N/A,#N/A,FALSE,"CWIP Balances";#N/A,#N/A,FALSE,"CWIP_Expend_Ratios";#N/A,#N/A,FALSE,"CWIP_Yr_End"}</definedName>
    <definedName name="Jane_1_3" localSheetId="26" hidden="1">{#N/A,#N/A,FALSE,"Expenditures";#N/A,#N/A,FALSE,"Property Placed In-Service";#N/A,#N/A,FALSE,"Removals";#N/A,#N/A,FALSE,"Retirements";#N/A,#N/A,FALSE,"CWIP Balances";#N/A,#N/A,FALSE,"CWIP_Expend_Ratios";#N/A,#N/A,FALSE,"CWIP_Yr_End"}</definedName>
    <definedName name="Jane_1_3" localSheetId="23"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17" hidden="1">{#N/A,#N/A,FALSE,"Expenditures";#N/A,#N/A,FALSE,"Property Placed In-Service";#N/A,#N/A,FALSE,"Removals";#N/A,#N/A,FALSE,"Retirements";#N/A,#N/A,FALSE,"CWIP Balances";#N/A,#N/A,FALSE,"CWIP_Expend_Ratios";#N/A,#N/A,FALSE,"CWIP_Yr_End"}</definedName>
    <definedName name="Jane_2" localSheetId="18" hidden="1">{#N/A,#N/A,FALSE,"Expenditures";#N/A,#N/A,FALSE,"Property Placed In-Service";#N/A,#N/A,FALSE,"Removals";#N/A,#N/A,FALSE,"Retirements";#N/A,#N/A,FALSE,"CWIP Balances";#N/A,#N/A,FALSE,"CWIP_Expend_Ratios";#N/A,#N/A,FALSE,"CWIP_Yr_End"}</definedName>
    <definedName name="Jane_2" localSheetId="19" hidden="1">{#N/A,#N/A,FALSE,"Expenditures";#N/A,#N/A,FALSE,"Property Placed In-Service";#N/A,#N/A,FALSE,"Removals";#N/A,#N/A,FALSE,"Retirements";#N/A,#N/A,FALSE,"CWIP Balances";#N/A,#N/A,FALSE,"CWIP_Expend_Ratios";#N/A,#N/A,FALSE,"CWIP_Yr_End"}</definedName>
    <definedName name="Jane_2" localSheetId="20" hidden="1">{#N/A,#N/A,FALSE,"Expenditures";#N/A,#N/A,FALSE,"Property Placed In-Service";#N/A,#N/A,FALSE,"Removals";#N/A,#N/A,FALSE,"Retirements";#N/A,#N/A,FALSE,"CWIP Balances";#N/A,#N/A,FALSE,"CWIP_Expend_Ratios";#N/A,#N/A,FALSE,"CWIP_Yr_End"}</definedName>
    <definedName name="Jane_2" localSheetId="21" hidden="1">{#N/A,#N/A,FALSE,"Expenditures";#N/A,#N/A,FALSE,"Property Placed In-Service";#N/A,#N/A,FALSE,"Removals";#N/A,#N/A,FALSE,"Retirements";#N/A,#N/A,FALSE,"CWIP Balances";#N/A,#N/A,FALSE,"CWIP_Expend_Ratios";#N/A,#N/A,FALSE,"CWIP_Yr_End"}</definedName>
    <definedName name="Jane_2" localSheetId="22" hidden="1">{#N/A,#N/A,FALSE,"Expenditures";#N/A,#N/A,FALSE,"Property Placed In-Service";#N/A,#N/A,FALSE,"Removals";#N/A,#N/A,FALSE,"Retirements";#N/A,#N/A,FALSE,"CWIP Balances";#N/A,#N/A,FALSE,"CWIP_Expend_Ratios";#N/A,#N/A,FALSE,"CWIP_Yr_End"}</definedName>
    <definedName name="Jane_2" localSheetId="1" hidden="1">{#N/A,#N/A,FALSE,"Expenditures";#N/A,#N/A,FALSE,"Property Placed In-Service";#N/A,#N/A,FALSE,"Removals";#N/A,#N/A,FALSE,"Retirements";#N/A,#N/A,FALSE,"CWIP Balances";#N/A,#N/A,FALSE,"CWIP_Expend_Ratios";#N/A,#N/A,FALSE,"CWIP_Yr_End"}</definedName>
    <definedName name="Jane_2" localSheetId="26" hidden="1">{#N/A,#N/A,FALSE,"Expenditures";#N/A,#N/A,FALSE,"Property Placed In-Service";#N/A,#N/A,FALSE,"Removals";#N/A,#N/A,FALSE,"Retirements";#N/A,#N/A,FALSE,"CWIP Balances";#N/A,#N/A,FALSE,"CWIP_Expend_Ratios";#N/A,#N/A,FALSE,"CWIP_Yr_End"}</definedName>
    <definedName name="Jane_2" localSheetId="23"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17" hidden="1">{#N/A,#N/A,FALSE,"Expenditures";#N/A,#N/A,FALSE,"Property Placed In-Service";#N/A,#N/A,FALSE,"Removals";#N/A,#N/A,FALSE,"Retirements";#N/A,#N/A,FALSE,"CWIP Balances";#N/A,#N/A,FALSE,"CWIP_Expend_Ratios";#N/A,#N/A,FALSE,"CWIP_Yr_End"}</definedName>
    <definedName name="Jane_2_1" localSheetId="18" hidden="1">{#N/A,#N/A,FALSE,"Expenditures";#N/A,#N/A,FALSE,"Property Placed In-Service";#N/A,#N/A,FALSE,"Removals";#N/A,#N/A,FALSE,"Retirements";#N/A,#N/A,FALSE,"CWIP Balances";#N/A,#N/A,FALSE,"CWIP_Expend_Ratios";#N/A,#N/A,FALSE,"CWIP_Yr_End"}</definedName>
    <definedName name="Jane_2_1" localSheetId="19" hidden="1">{#N/A,#N/A,FALSE,"Expenditures";#N/A,#N/A,FALSE,"Property Placed In-Service";#N/A,#N/A,FALSE,"Removals";#N/A,#N/A,FALSE,"Retirements";#N/A,#N/A,FALSE,"CWIP Balances";#N/A,#N/A,FALSE,"CWIP_Expend_Ratios";#N/A,#N/A,FALSE,"CWIP_Yr_End"}</definedName>
    <definedName name="Jane_2_1" localSheetId="20" hidden="1">{#N/A,#N/A,FALSE,"Expenditures";#N/A,#N/A,FALSE,"Property Placed In-Service";#N/A,#N/A,FALSE,"Removals";#N/A,#N/A,FALSE,"Retirements";#N/A,#N/A,FALSE,"CWIP Balances";#N/A,#N/A,FALSE,"CWIP_Expend_Ratios";#N/A,#N/A,FALSE,"CWIP_Yr_End"}</definedName>
    <definedName name="Jane_2_1" localSheetId="21" hidden="1">{#N/A,#N/A,FALSE,"Expenditures";#N/A,#N/A,FALSE,"Property Placed In-Service";#N/A,#N/A,FALSE,"Removals";#N/A,#N/A,FALSE,"Retirements";#N/A,#N/A,FALSE,"CWIP Balances";#N/A,#N/A,FALSE,"CWIP_Expend_Ratios";#N/A,#N/A,FALSE,"CWIP_Yr_End"}</definedName>
    <definedName name="Jane_2_1" localSheetId="22" hidden="1">{#N/A,#N/A,FALSE,"Expenditures";#N/A,#N/A,FALSE,"Property Placed In-Service";#N/A,#N/A,FALSE,"Removals";#N/A,#N/A,FALSE,"Retirements";#N/A,#N/A,FALSE,"CWIP Balances";#N/A,#N/A,FALSE,"CWIP_Expend_Ratios";#N/A,#N/A,FALSE,"CWIP_Yr_End"}</definedName>
    <definedName name="Jane_2_1" localSheetId="1" hidden="1">{#N/A,#N/A,FALSE,"Expenditures";#N/A,#N/A,FALSE,"Property Placed In-Service";#N/A,#N/A,FALSE,"Removals";#N/A,#N/A,FALSE,"Retirements";#N/A,#N/A,FALSE,"CWIP Balances";#N/A,#N/A,FALSE,"CWIP_Expend_Ratios";#N/A,#N/A,FALSE,"CWIP_Yr_End"}</definedName>
    <definedName name="Jane_2_1" localSheetId="26" hidden="1">{#N/A,#N/A,FALSE,"Expenditures";#N/A,#N/A,FALSE,"Property Placed In-Service";#N/A,#N/A,FALSE,"Removals";#N/A,#N/A,FALSE,"Retirements";#N/A,#N/A,FALSE,"CWIP Balances";#N/A,#N/A,FALSE,"CWIP_Expend_Ratios";#N/A,#N/A,FALSE,"CWIP_Yr_End"}</definedName>
    <definedName name="Jane_2_1" localSheetId="23"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17" hidden="1">{#N/A,#N/A,FALSE,"Expenditures";#N/A,#N/A,FALSE,"Property Placed In-Service";#N/A,#N/A,FALSE,"Removals";#N/A,#N/A,FALSE,"Retirements";#N/A,#N/A,FALSE,"CWIP Balances";#N/A,#N/A,FALSE,"CWIP_Expend_Ratios";#N/A,#N/A,FALSE,"CWIP_Yr_End"}</definedName>
    <definedName name="Jane_2_2" localSheetId="18" hidden="1">{#N/A,#N/A,FALSE,"Expenditures";#N/A,#N/A,FALSE,"Property Placed In-Service";#N/A,#N/A,FALSE,"Removals";#N/A,#N/A,FALSE,"Retirements";#N/A,#N/A,FALSE,"CWIP Balances";#N/A,#N/A,FALSE,"CWIP_Expend_Ratios";#N/A,#N/A,FALSE,"CWIP_Yr_End"}</definedName>
    <definedName name="Jane_2_2" localSheetId="19" hidden="1">{#N/A,#N/A,FALSE,"Expenditures";#N/A,#N/A,FALSE,"Property Placed In-Service";#N/A,#N/A,FALSE,"Removals";#N/A,#N/A,FALSE,"Retirements";#N/A,#N/A,FALSE,"CWIP Balances";#N/A,#N/A,FALSE,"CWIP_Expend_Ratios";#N/A,#N/A,FALSE,"CWIP_Yr_End"}</definedName>
    <definedName name="Jane_2_2" localSheetId="20" hidden="1">{#N/A,#N/A,FALSE,"Expenditures";#N/A,#N/A,FALSE,"Property Placed In-Service";#N/A,#N/A,FALSE,"Removals";#N/A,#N/A,FALSE,"Retirements";#N/A,#N/A,FALSE,"CWIP Balances";#N/A,#N/A,FALSE,"CWIP_Expend_Ratios";#N/A,#N/A,FALSE,"CWIP_Yr_End"}</definedName>
    <definedName name="Jane_2_2" localSheetId="21" hidden="1">{#N/A,#N/A,FALSE,"Expenditures";#N/A,#N/A,FALSE,"Property Placed In-Service";#N/A,#N/A,FALSE,"Removals";#N/A,#N/A,FALSE,"Retirements";#N/A,#N/A,FALSE,"CWIP Balances";#N/A,#N/A,FALSE,"CWIP_Expend_Ratios";#N/A,#N/A,FALSE,"CWIP_Yr_End"}</definedName>
    <definedName name="Jane_2_2" localSheetId="22" hidden="1">{#N/A,#N/A,FALSE,"Expenditures";#N/A,#N/A,FALSE,"Property Placed In-Service";#N/A,#N/A,FALSE,"Removals";#N/A,#N/A,FALSE,"Retirements";#N/A,#N/A,FALSE,"CWIP Balances";#N/A,#N/A,FALSE,"CWIP_Expend_Ratios";#N/A,#N/A,FALSE,"CWIP_Yr_End"}</definedName>
    <definedName name="Jane_2_2" localSheetId="1" hidden="1">{#N/A,#N/A,FALSE,"Expenditures";#N/A,#N/A,FALSE,"Property Placed In-Service";#N/A,#N/A,FALSE,"Removals";#N/A,#N/A,FALSE,"Retirements";#N/A,#N/A,FALSE,"CWIP Balances";#N/A,#N/A,FALSE,"CWIP_Expend_Ratios";#N/A,#N/A,FALSE,"CWIP_Yr_End"}</definedName>
    <definedName name="Jane_2_2" localSheetId="26" hidden="1">{#N/A,#N/A,FALSE,"Expenditures";#N/A,#N/A,FALSE,"Property Placed In-Service";#N/A,#N/A,FALSE,"Removals";#N/A,#N/A,FALSE,"Retirements";#N/A,#N/A,FALSE,"CWIP Balances";#N/A,#N/A,FALSE,"CWIP_Expend_Ratios";#N/A,#N/A,FALSE,"CWIP_Yr_End"}</definedName>
    <definedName name="Jane_2_2" localSheetId="23"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17" hidden="1">{#N/A,#N/A,FALSE,"Expenditures";#N/A,#N/A,FALSE,"Property Placed In-Service";#N/A,#N/A,FALSE,"Removals";#N/A,#N/A,FALSE,"Retirements";#N/A,#N/A,FALSE,"CWIP Balances";#N/A,#N/A,FALSE,"CWIP_Expend_Ratios";#N/A,#N/A,FALSE,"CWIP_Yr_End"}</definedName>
    <definedName name="Jane_2_3" localSheetId="18" hidden="1">{#N/A,#N/A,FALSE,"Expenditures";#N/A,#N/A,FALSE,"Property Placed In-Service";#N/A,#N/A,FALSE,"Removals";#N/A,#N/A,FALSE,"Retirements";#N/A,#N/A,FALSE,"CWIP Balances";#N/A,#N/A,FALSE,"CWIP_Expend_Ratios";#N/A,#N/A,FALSE,"CWIP_Yr_End"}</definedName>
    <definedName name="Jane_2_3" localSheetId="19" hidden="1">{#N/A,#N/A,FALSE,"Expenditures";#N/A,#N/A,FALSE,"Property Placed In-Service";#N/A,#N/A,FALSE,"Removals";#N/A,#N/A,FALSE,"Retirements";#N/A,#N/A,FALSE,"CWIP Balances";#N/A,#N/A,FALSE,"CWIP_Expend_Ratios";#N/A,#N/A,FALSE,"CWIP_Yr_End"}</definedName>
    <definedName name="Jane_2_3" localSheetId="20" hidden="1">{#N/A,#N/A,FALSE,"Expenditures";#N/A,#N/A,FALSE,"Property Placed In-Service";#N/A,#N/A,FALSE,"Removals";#N/A,#N/A,FALSE,"Retirements";#N/A,#N/A,FALSE,"CWIP Balances";#N/A,#N/A,FALSE,"CWIP_Expend_Ratios";#N/A,#N/A,FALSE,"CWIP_Yr_End"}</definedName>
    <definedName name="Jane_2_3" localSheetId="21" hidden="1">{#N/A,#N/A,FALSE,"Expenditures";#N/A,#N/A,FALSE,"Property Placed In-Service";#N/A,#N/A,FALSE,"Removals";#N/A,#N/A,FALSE,"Retirements";#N/A,#N/A,FALSE,"CWIP Balances";#N/A,#N/A,FALSE,"CWIP_Expend_Ratios";#N/A,#N/A,FALSE,"CWIP_Yr_End"}</definedName>
    <definedName name="Jane_2_3" localSheetId="22" hidden="1">{#N/A,#N/A,FALSE,"Expenditures";#N/A,#N/A,FALSE,"Property Placed In-Service";#N/A,#N/A,FALSE,"Removals";#N/A,#N/A,FALSE,"Retirements";#N/A,#N/A,FALSE,"CWIP Balances";#N/A,#N/A,FALSE,"CWIP_Expend_Ratios";#N/A,#N/A,FALSE,"CWIP_Yr_End"}</definedName>
    <definedName name="Jane_2_3" localSheetId="1" hidden="1">{#N/A,#N/A,FALSE,"Expenditures";#N/A,#N/A,FALSE,"Property Placed In-Service";#N/A,#N/A,FALSE,"Removals";#N/A,#N/A,FALSE,"Retirements";#N/A,#N/A,FALSE,"CWIP Balances";#N/A,#N/A,FALSE,"CWIP_Expend_Ratios";#N/A,#N/A,FALSE,"CWIP_Yr_End"}</definedName>
    <definedName name="Jane_2_3" localSheetId="26" hidden="1">{#N/A,#N/A,FALSE,"Expenditures";#N/A,#N/A,FALSE,"Property Placed In-Service";#N/A,#N/A,FALSE,"Removals";#N/A,#N/A,FALSE,"Retirements";#N/A,#N/A,FALSE,"CWIP Balances";#N/A,#N/A,FALSE,"CWIP_Expend_Ratios";#N/A,#N/A,FALSE,"CWIP_Yr_End"}</definedName>
    <definedName name="Jane_2_3" localSheetId="23"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17" hidden="1">{#N/A,#N/A,FALSE,"Expenditures";#N/A,#N/A,FALSE,"Property Placed In-Service";#N/A,#N/A,FALSE,"Removals";#N/A,#N/A,FALSE,"Retirements";#N/A,#N/A,FALSE,"CWIP Balances";#N/A,#N/A,FALSE,"CWIP_Expend_Ratios";#N/A,#N/A,FALSE,"CWIP_Yr_End"}</definedName>
    <definedName name="Jane_3" localSheetId="18" hidden="1">{#N/A,#N/A,FALSE,"Expenditures";#N/A,#N/A,FALSE,"Property Placed In-Service";#N/A,#N/A,FALSE,"Removals";#N/A,#N/A,FALSE,"Retirements";#N/A,#N/A,FALSE,"CWIP Balances";#N/A,#N/A,FALSE,"CWIP_Expend_Ratios";#N/A,#N/A,FALSE,"CWIP_Yr_End"}</definedName>
    <definedName name="Jane_3" localSheetId="19" hidden="1">{#N/A,#N/A,FALSE,"Expenditures";#N/A,#N/A,FALSE,"Property Placed In-Service";#N/A,#N/A,FALSE,"Removals";#N/A,#N/A,FALSE,"Retirements";#N/A,#N/A,FALSE,"CWIP Balances";#N/A,#N/A,FALSE,"CWIP_Expend_Ratios";#N/A,#N/A,FALSE,"CWIP_Yr_End"}</definedName>
    <definedName name="Jane_3" localSheetId="20" hidden="1">{#N/A,#N/A,FALSE,"Expenditures";#N/A,#N/A,FALSE,"Property Placed In-Service";#N/A,#N/A,FALSE,"Removals";#N/A,#N/A,FALSE,"Retirements";#N/A,#N/A,FALSE,"CWIP Balances";#N/A,#N/A,FALSE,"CWIP_Expend_Ratios";#N/A,#N/A,FALSE,"CWIP_Yr_End"}</definedName>
    <definedName name="Jane_3" localSheetId="21" hidden="1">{#N/A,#N/A,FALSE,"Expenditures";#N/A,#N/A,FALSE,"Property Placed In-Service";#N/A,#N/A,FALSE,"Removals";#N/A,#N/A,FALSE,"Retirements";#N/A,#N/A,FALSE,"CWIP Balances";#N/A,#N/A,FALSE,"CWIP_Expend_Ratios";#N/A,#N/A,FALSE,"CWIP_Yr_End"}</definedName>
    <definedName name="Jane_3" localSheetId="22" hidden="1">{#N/A,#N/A,FALSE,"Expenditures";#N/A,#N/A,FALSE,"Property Placed In-Service";#N/A,#N/A,FALSE,"Removals";#N/A,#N/A,FALSE,"Retirements";#N/A,#N/A,FALSE,"CWIP Balances";#N/A,#N/A,FALSE,"CWIP_Expend_Ratios";#N/A,#N/A,FALSE,"CWIP_Yr_End"}</definedName>
    <definedName name="Jane_3" localSheetId="1" hidden="1">{#N/A,#N/A,FALSE,"Expenditures";#N/A,#N/A,FALSE,"Property Placed In-Service";#N/A,#N/A,FALSE,"Removals";#N/A,#N/A,FALSE,"Retirements";#N/A,#N/A,FALSE,"CWIP Balances";#N/A,#N/A,FALSE,"CWIP_Expend_Ratios";#N/A,#N/A,FALSE,"CWIP_Yr_End"}</definedName>
    <definedName name="Jane_3" localSheetId="26" hidden="1">{#N/A,#N/A,FALSE,"Expenditures";#N/A,#N/A,FALSE,"Property Placed In-Service";#N/A,#N/A,FALSE,"Removals";#N/A,#N/A,FALSE,"Retirements";#N/A,#N/A,FALSE,"CWIP Balances";#N/A,#N/A,FALSE,"CWIP_Expend_Ratios";#N/A,#N/A,FALSE,"CWIP_Yr_End"}</definedName>
    <definedName name="Jane_3" localSheetId="23"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17" hidden="1">{#N/A,#N/A,FALSE,"Expenditures";#N/A,#N/A,FALSE,"Property Placed In-Service";#N/A,#N/A,FALSE,"Removals";#N/A,#N/A,FALSE,"Retirements";#N/A,#N/A,FALSE,"CWIP Balances";#N/A,#N/A,FALSE,"CWIP_Expend_Ratios";#N/A,#N/A,FALSE,"CWIP_Yr_End"}</definedName>
    <definedName name="Jane_3_1" localSheetId="18" hidden="1">{#N/A,#N/A,FALSE,"Expenditures";#N/A,#N/A,FALSE,"Property Placed In-Service";#N/A,#N/A,FALSE,"Removals";#N/A,#N/A,FALSE,"Retirements";#N/A,#N/A,FALSE,"CWIP Balances";#N/A,#N/A,FALSE,"CWIP_Expend_Ratios";#N/A,#N/A,FALSE,"CWIP_Yr_End"}</definedName>
    <definedName name="Jane_3_1" localSheetId="19" hidden="1">{#N/A,#N/A,FALSE,"Expenditures";#N/A,#N/A,FALSE,"Property Placed In-Service";#N/A,#N/A,FALSE,"Removals";#N/A,#N/A,FALSE,"Retirements";#N/A,#N/A,FALSE,"CWIP Balances";#N/A,#N/A,FALSE,"CWIP_Expend_Ratios";#N/A,#N/A,FALSE,"CWIP_Yr_End"}</definedName>
    <definedName name="Jane_3_1" localSheetId="20" hidden="1">{#N/A,#N/A,FALSE,"Expenditures";#N/A,#N/A,FALSE,"Property Placed In-Service";#N/A,#N/A,FALSE,"Removals";#N/A,#N/A,FALSE,"Retirements";#N/A,#N/A,FALSE,"CWIP Balances";#N/A,#N/A,FALSE,"CWIP_Expend_Ratios";#N/A,#N/A,FALSE,"CWIP_Yr_End"}</definedName>
    <definedName name="Jane_3_1" localSheetId="21" hidden="1">{#N/A,#N/A,FALSE,"Expenditures";#N/A,#N/A,FALSE,"Property Placed In-Service";#N/A,#N/A,FALSE,"Removals";#N/A,#N/A,FALSE,"Retirements";#N/A,#N/A,FALSE,"CWIP Balances";#N/A,#N/A,FALSE,"CWIP_Expend_Ratios";#N/A,#N/A,FALSE,"CWIP_Yr_End"}</definedName>
    <definedName name="Jane_3_1" localSheetId="22" hidden="1">{#N/A,#N/A,FALSE,"Expenditures";#N/A,#N/A,FALSE,"Property Placed In-Service";#N/A,#N/A,FALSE,"Removals";#N/A,#N/A,FALSE,"Retirements";#N/A,#N/A,FALSE,"CWIP Balances";#N/A,#N/A,FALSE,"CWIP_Expend_Ratios";#N/A,#N/A,FALSE,"CWIP_Yr_End"}</definedName>
    <definedName name="Jane_3_1" localSheetId="1" hidden="1">{#N/A,#N/A,FALSE,"Expenditures";#N/A,#N/A,FALSE,"Property Placed In-Service";#N/A,#N/A,FALSE,"Removals";#N/A,#N/A,FALSE,"Retirements";#N/A,#N/A,FALSE,"CWIP Balances";#N/A,#N/A,FALSE,"CWIP_Expend_Ratios";#N/A,#N/A,FALSE,"CWIP_Yr_End"}</definedName>
    <definedName name="Jane_3_1" localSheetId="26" hidden="1">{#N/A,#N/A,FALSE,"Expenditures";#N/A,#N/A,FALSE,"Property Placed In-Service";#N/A,#N/A,FALSE,"Removals";#N/A,#N/A,FALSE,"Retirements";#N/A,#N/A,FALSE,"CWIP Balances";#N/A,#N/A,FALSE,"CWIP_Expend_Ratios";#N/A,#N/A,FALSE,"CWIP_Yr_End"}</definedName>
    <definedName name="Jane_3_1" localSheetId="23"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17" hidden="1">{#N/A,#N/A,FALSE,"Expenditures";#N/A,#N/A,FALSE,"Property Placed In-Service";#N/A,#N/A,FALSE,"Removals";#N/A,#N/A,FALSE,"Retirements";#N/A,#N/A,FALSE,"CWIP Balances";#N/A,#N/A,FALSE,"CWIP_Expend_Ratios";#N/A,#N/A,FALSE,"CWIP_Yr_End"}</definedName>
    <definedName name="Jane_3_2" localSheetId="18" hidden="1">{#N/A,#N/A,FALSE,"Expenditures";#N/A,#N/A,FALSE,"Property Placed In-Service";#N/A,#N/A,FALSE,"Removals";#N/A,#N/A,FALSE,"Retirements";#N/A,#N/A,FALSE,"CWIP Balances";#N/A,#N/A,FALSE,"CWIP_Expend_Ratios";#N/A,#N/A,FALSE,"CWIP_Yr_End"}</definedName>
    <definedName name="Jane_3_2" localSheetId="19" hidden="1">{#N/A,#N/A,FALSE,"Expenditures";#N/A,#N/A,FALSE,"Property Placed In-Service";#N/A,#N/A,FALSE,"Removals";#N/A,#N/A,FALSE,"Retirements";#N/A,#N/A,FALSE,"CWIP Balances";#N/A,#N/A,FALSE,"CWIP_Expend_Ratios";#N/A,#N/A,FALSE,"CWIP_Yr_End"}</definedName>
    <definedName name="Jane_3_2" localSheetId="20" hidden="1">{#N/A,#N/A,FALSE,"Expenditures";#N/A,#N/A,FALSE,"Property Placed In-Service";#N/A,#N/A,FALSE,"Removals";#N/A,#N/A,FALSE,"Retirements";#N/A,#N/A,FALSE,"CWIP Balances";#N/A,#N/A,FALSE,"CWIP_Expend_Ratios";#N/A,#N/A,FALSE,"CWIP_Yr_End"}</definedName>
    <definedName name="Jane_3_2" localSheetId="21" hidden="1">{#N/A,#N/A,FALSE,"Expenditures";#N/A,#N/A,FALSE,"Property Placed In-Service";#N/A,#N/A,FALSE,"Removals";#N/A,#N/A,FALSE,"Retirements";#N/A,#N/A,FALSE,"CWIP Balances";#N/A,#N/A,FALSE,"CWIP_Expend_Ratios";#N/A,#N/A,FALSE,"CWIP_Yr_End"}</definedName>
    <definedName name="Jane_3_2" localSheetId="22" hidden="1">{#N/A,#N/A,FALSE,"Expenditures";#N/A,#N/A,FALSE,"Property Placed In-Service";#N/A,#N/A,FALSE,"Removals";#N/A,#N/A,FALSE,"Retirements";#N/A,#N/A,FALSE,"CWIP Balances";#N/A,#N/A,FALSE,"CWIP_Expend_Ratios";#N/A,#N/A,FALSE,"CWIP_Yr_End"}</definedName>
    <definedName name="Jane_3_2" localSheetId="1" hidden="1">{#N/A,#N/A,FALSE,"Expenditures";#N/A,#N/A,FALSE,"Property Placed In-Service";#N/A,#N/A,FALSE,"Removals";#N/A,#N/A,FALSE,"Retirements";#N/A,#N/A,FALSE,"CWIP Balances";#N/A,#N/A,FALSE,"CWIP_Expend_Ratios";#N/A,#N/A,FALSE,"CWIP_Yr_End"}</definedName>
    <definedName name="Jane_3_2" localSheetId="26" hidden="1">{#N/A,#N/A,FALSE,"Expenditures";#N/A,#N/A,FALSE,"Property Placed In-Service";#N/A,#N/A,FALSE,"Removals";#N/A,#N/A,FALSE,"Retirements";#N/A,#N/A,FALSE,"CWIP Balances";#N/A,#N/A,FALSE,"CWIP_Expend_Ratios";#N/A,#N/A,FALSE,"CWIP_Yr_End"}</definedName>
    <definedName name="Jane_3_2" localSheetId="23"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17" hidden="1">{#N/A,#N/A,FALSE,"Expenditures";#N/A,#N/A,FALSE,"Property Placed In-Service";#N/A,#N/A,FALSE,"Removals";#N/A,#N/A,FALSE,"Retirements";#N/A,#N/A,FALSE,"CWIP Balances";#N/A,#N/A,FALSE,"CWIP_Expend_Ratios";#N/A,#N/A,FALSE,"CWIP_Yr_End"}</definedName>
    <definedName name="Jane_3_3" localSheetId="18" hidden="1">{#N/A,#N/A,FALSE,"Expenditures";#N/A,#N/A,FALSE,"Property Placed In-Service";#N/A,#N/A,FALSE,"Removals";#N/A,#N/A,FALSE,"Retirements";#N/A,#N/A,FALSE,"CWIP Balances";#N/A,#N/A,FALSE,"CWIP_Expend_Ratios";#N/A,#N/A,FALSE,"CWIP_Yr_End"}</definedName>
    <definedName name="Jane_3_3" localSheetId="19" hidden="1">{#N/A,#N/A,FALSE,"Expenditures";#N/A,#N/A,FALSE,"Property Placed In-Service";#N/A,#N/A,FALSE,"Removals";#N/A,#N/A,FALSE,"Retirements";#N/A,#N/A,FALSE,"CWIP Balances";#N/A,#N/A,FALSE,"CWIP_Expend_Ratios";#N/A,#N/A,FALSE,"CWIP_Yr_End"}</definedName>
    <definedName name="Jane_3_3" localSheetId="20" hidden="1">{#N/A,#N/A,FALSE,"Expenditures";#N/A,#N/A,FALSE,"Property Placed In-Service";#N/A,#N/A,FALSE,"Removals";#N/A,#N/A,FALSE,"Retirements";#N/A,#N/A,FALSE,"CWIP Balances";#N/A,#N/A,FALSE,"CWIP_Expend_Ratios";#N/A,#N/A,FALSE,"CWIP_Yr_End"}</definedName>
    <definedName name="Jane_3_3" localSheetId="21" hidden="1">{#N/A,#N/A,FALSE,"Expenditures";#N/A,#N/A,FALSE,"Property Placed In-Service";#N/A,#N/A,FALSE,"Removals";#N/A,#N/A,FALSE,"Retirements";#N/A,#N/A,FALSE,"CWIP Balances";#N/A,#N/A,FALSE,"CWIP_Expend_Ratios";#N/A,#N/A,FALSE,"CWIP_Yr_End"}</definedName>
    <definedName name="Jane_3_3" localSheetId="22" hidden="1">{#N/A,#N/A,FALSE,"Expenditures";#N/A,#N/A,FALSE,"Property Placed In-Service";#N/A,#N/A,FALSE,"Removals";#N/A,#N/A,FALSE,"Retirements";#N/A,#N/A,FALSE,"CWIP Balances";#N/A,#N/A,FALSE,"CWIP_Expend_Ratios";#N/A,#N/A,FALSE,"CWIP_Yr_End"}</definedName>
    <definedName name="Jane_3_3" localSheetId="1" hidden="1">{#N/A,#N/A,FALSE,"Expenditures";#N/A,#N/A,FALSE,"Property Placed In-Service";#N/A,#N/A,FALSE,"Removals";#N/A,#N/A,FALSE,"Retirements";#N/A,#N/A,FALSE,"CWIP Balances";#N/A,#N/A,FALSE,"CWIP_Expend_Ratios";#N/A,#N/A,FALSE,"CWIP_Yr_End"}</definedName>
    <definedName name="Jane_3_3" localSheetId="26" hidden="1">{#N/A,#N/A,FALSE,"Expenditures";#N/A,#N/A,FALSE,"Property Placed In-Service";#N/A,#N/A,FALSE,"Removals";#N/A,#N/A,FALSE,"Retirements";#N/A,#N/A,FALSE,"CWIP Balances";#N/A,#N/A,FALSE,"CWIP_Expend_Ratios";#N/A,#N/A,FALSE,"CWIP_Yr_End"}</definedName>
    <definedName name="Jane_3_3" localSheetId="23"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17" hidden="1">{#N/A,#N/A,FALSE,"Expenditures";#N/A,#N/A,FALSE,"Property Placed In-Service";#N/A,#N/A,FALSE,"Removals";#N/A,#N/A,FALSE,"Retirements";#N/A,#N/A,FALSE,"CWIP Balances";#N/A,#N/A,FALSE,"CWIP_Expend_Ratios";#N/A,#N/A,FALSE,"CWIP_Yr_End"}</definedName>
    <definedName name="Jane_4" localSheetId="18" hidden="1">{#N/A,#N/A,FALSE,"Expenditures";#N/A,#N/A,FALSE,"Property Placed In-Service";#N/A,#N/A,FALSE,"Removals";#N/A,#N/A,FALSE,"Retirements";#N/A,#N/A,FALSE,"CWIP Balances";#N/A,#N/A,FALSE,"CWIP_Expend_Ratios";#N/A,#N/A,FALSE,"CWIP_Yr_End"}</definedName>
    <definedName name="Jane_4" localSheetId="19" hidden="1">{#N/A,#N/A,FALSE,"Expenditures";#N/A,#N/A,FALSE,"Property Placed In-Service";#N/A,#N/A,FALSE,"Removals";#N/A,#N/A,FALSE,"Retirements";#N/A,#N/A,FALSE,"CWIP Balances";#N/A,#N/A,FALSE,"CWIP_Expend_Ratios";#N/A,#N/A,FALSE,"CWIP_Yr_End"}</definedName>
    <definedName name="Jane_4" localSheetId="20" hidden="1">{#N/A,#N/A,FALSE,"Expenditures";#N/A,#N/A,FALSE,"Property Placed In-Service";#N/A,#N/A,FALSE,"Removals";#N/A,#N/A,FALSE,"Retirements";#N/A,#N/A,FALSE,"CWIP Balances";#N/A,#N/A,FALSE,"CWIP_Expend_Ratios";#N/A,#N/A,FALSE,"CWIP_Yr_End"}</definedName>
    <definedName name="Jane_4" localSheetId="21" hidden="1">{#N/A,#N/A,FALSE,"Expenditures";#N/A,#N/A,FALSE,"Property Placed In-Service";#N/A,#N/A,FALSE,"Removals";#N/A,#N/A,FALSE,"Retirements";#N/A,#N/A,FALSE,"CWIP Balances";#N/A,#N/A,FALSE,"CWIP_Expend_Ratios";#N/A,#N/A,FALSE,"CWIP_Yr_End"}</definedName>
    <definedName name="Jane_4" localSheetId="22" hidden="1">{#N/A,#N/A,FALSE,"Expenditures";#N/A,#N/A,FALSE,"Property Placed In-Service";#N/A,#N/A,FALSE,"Removals";#N/A,#N/A,FALSE,"Retirements";#N/A,#N/A,FALSE,"CWIP Balances";#N/A,#N/A,FALSE,"CWIP_Expend_Ratios";#N/A,#N/A,FALSE,"CWIP_Yr_End"}</definedName>
    <definedName name="Jane_4" localSheetId="1" hidden="1">{#N/A,#N/A,FALSE,"Expenditures";#N/A,#N/A,FALSE,"Property Placed In-Service";#N/A,#N/A,FALSE,"Removals";#N/A,#N/A,FALSE,"Retirements";#N/A,#N/A,FALSE,"CWIP Balances";#N/A,#N/A,FALSE,"CWIP_Expend_Ratios";#N/A,#N/A,FALSE,"CWIP_Yr_End"}</definedName>
    <definedName name="Jane_4" localSheetId="26" hidden="1">{#N/A,#N/A,FALSE,"Expenditures";#N/A,#N/A,FALSE,"Property Placed In-Service";#N/A,#N/A,FALSE,"Removals";#N/A,#N/A,FALSE,"Retirements";#N/A,#N/A,FALSE,"CWIP Balances";#N/A,#N/A,FALSE,"CWIP_Expend_Ratios";#N/A,#N/A,FALSE,"CWIP_Yr_End"}</definedName>
    <definedName name="Jane_4" localSheetId="23"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17" hidden="1">{#N/A,#N/A,FALSE,"Expenditures";#N/A,#N/A,FALSE,"Property Placed In-Service";#N/A,#N/A,FALSE,"Removals";#N/A,#N/A,FALSE,"Retirements";#N/A,#N/A,FALSE,"CWIP Balances";#N/A,#N/A,FALSE,"CWIP_Expend_Ratios";#N/A,#N/A,FALSE,"CWIP_Yr_End"}</definedName>
    <definedName name="Jane_4_1" localSheetId="18" hidden="1">{#N/A,#N/A,FALSE,"Expenditures";#N/A,#N/A,FALSE,"Property Placed In-Service";#N/A,#N/A,FALSE,"Removals";#N/A,#N/A,FALSE,"Retirements";#N/A,#N/A,FALSE,"CWIP Balances";#N/A,#N/A,FALSE,"CWIP_Expend_Ratios";#N/A,#N/A,FALSE,"CWIP_Yr_End"}</definedName>
    <definedName name="Jane_4_1" localSheetId="19" hidden="1">{#N/A,#N/A,FALSE,"Expenditures";#N/A,#N/A,FALSE,"Property Placed In-Service";#N/A,#N/A,FALSE,"Removals";#N/A,#N/A,FALSE,"Retirements";#N/A,#N/A,FALSE,"CWIP Balances";#N/A,#N/A,FALSE,"CWIP_Expend_Ratios";#N/A,#N/A,FALSE,"CWIP_Yr_End"}</definedName>
    <definedName name="Jane_4_1" localSheetId="20" hidden="1">{#N/A,#N/A,FALSE,"Expenditures";#N/A,#N/A,FALSE,"Property Placed In-Service";#N/A,#N/A,FALSE,"Removals";#N/A,#N/A,FALSE,"Retirements";#N/A,#N/A,FALSE,"CWIP Balances";#N/A,#N/A,FALSE,"CWIP_Expend_Ratios";#N/A,#N/A,FALSE,"CWIP_Yr_End"}</definedName>
    <definedName name="Jane_4_1" localSheetId="21" hidden="1">{#N/A,#N/A,FALSE,"Expenditures";#N/A,#N/A,FALSE,"Property Placed In-Service";#N/A,#N/A,FALSE,"Removals";#N/A,#N/A,FALSE,"Retirements";#N/A,#N/A,FALSE,"CWIP Balances";#N/A,#N/A,FALSE,"CWIP_Expend_Ratios";#N/A,#N/A,FALSE,"CWIP_Yr_End"}</definedName>
    <definedName name="Jane_4_1" localSheetId="22" hidden="1">{#N/A,#N/A,FALSE,"Expenditures";#N/A,#N/A,FALSE,"Property Placed In-Service";#N/A,#N/A,FALSE,"Removals";#N/A,#N/A,FALSE,"Retirements";#N/A,#N/A,FALSE,"CWIP Balances";#N/A,#N/A,FALSE,"CWIP_Expend_Ratios";#N/A,#N/A,FALSE,"CWIP_Yr_End"}</definedName>
    <definedName name="Jane_4_1" localSheetId="1" hidden="1">{#N/A,#N/A,FALSE,"Expenditures";#N/A,#N/A,FALSE,"Property Placed In-Service";#N/A,#N/A,FALSE,"Removals";#N/A,#N/A,FALSE,"Retirements";#N/A,#N/A,FALSE,"CWIP Balances";#N/A,#N/A,FALSE,"CWIP_Expend_Ratios";#N/A,#N/A,FALSE,"CWIP_Yr_End"}</definedName>
    <definedName name="Jane_4_1" localSheetId="26" hidden="1">{#N/A,#N/A,FALSE,"Expenditures";#N/A,#N/A,FALSE,"Property Placed In-Service";#N/A,#N/A,FALSE,"Removals";#N/A,#N/A,FALSE,"Retirements";#N/A,#N/A,FALSE,"CWIP Balances";#N/A,#N/A,FALSE,"CWIP_Expend_Ratios";#N/A,#N/A,FALSE,"CWIP_Yr_End"}</definedName>
    <definedName name="Jane_4_1" localSheetId="23"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17" hidden="1">{#N/A,#N/A,FALSE,"Expenditures";#N/A,#N/A,FALSE,"Property Placed In-Service";#N/A,#N/A,FALSE,"Removals";#N/A,#N/A,FALSE,"Retirements";#N/A,#N/A,FALSE,"CWIP Balances";#N/A,#N/A,FALSE,"CWIP_Expend_Ratios";#N/A,#N/A,FALSE,"CWIP_Yr_End"}</definedName>
    <definedName name="Jane_4_2" localSheetId="18" hidden="1">{#N/A,#N/A,FALSE,"Expenditures";#N/A,#N/A,FALSE,"Property Placed In-Service";#N/A,#N/A,FALSE,"Removals";#N/A,#N/A,FALSE,"Retirements";#N/A,#N/A,FALSE,"CWIP Balances";#N/A,#N/A,FALSE,"CWIP_Expend_Ratios";#N/A,#N/A,FALSE,"CWIP_Yr_End"}</definedName>
    <definedName name="Jane_4_2" localSheetId="19" hidden="1">{#N/A,#N/A,FALSE,"Expenditures";#N/A,#N/A,FALSE,"Property Placed In-Service";#N/A,#N/A,FALSE,"Removals";#N/A,#N/A,FALSE,"Retirements";#N/A,#N/A,FALSE,"CWIP Balances";#N/A,#N/A,FALSE,"CWIP_Expend_Ratios";#N/A,#N/A,FALSE,"CWIP_Yr_End"}</definedName>
    <definedName name="Jane_4_2" localSheetId="20" hidden="1">{#N/A,#N/A,FALSE,"Expenditures";#N/A,#N/A,FALSE,"Property Placed In-Service";#N/A,#N/A,FALSE,"Removals";#N/A,#N/A,FALSE,"Retirements";#N/A,#N/A,FALSE,"CWIP Balances";#N/A,#N/A,FALSE,"CWIP_Expend_Ratios";#N/A,#N/A,FALSE,"CWIP_Yr_End"}</definedName>
    <definedName name="Jane_4_2" localSheetId="21" hidden="1">{#N/A,#N/A,FALSE,"Expenditures";#N/A,#N/A,FALSE,"Property Placed In-Service";#N/A,#N/A,FALSE,"Removals";#N/A,#N/A,FALSE,"Retirements";#N/A,#N/A,FALSE,"CWIP Balances";#N/A,#N/A,FALSE,"CWIP_Expend_Ratios";#N/A,#N/A,FALSE,"CWIP_Yr_End"}</definedName>
    <definedName name="Jane_4_2" localSheetId="22" hidden="1">{#N/A,#N/A,FALSE,"Expenditures";#N/A,#N/A,FALSE,"Property Placed In-Service";#N/A,#N/A,FALSE,"Removals";#N/A,#N/A,FALSE,"Retirements";#N/A,#N/A,FALSE,"CWIP Balances";#N/A,#N/A,FALSE,"CWIP_Expend_Ratios";#N/A,#N/A,FALSE,"CWIP_Yr_End"}</definedName>
    <definedName name="Jane_4_2" localSheetId="1" hidden="1">{#N/A,#N/A,FALSE,"Expenditures";#N/A,#N/A,FALSE,"Property Placed In-Service";#N/A,#N/A,FALSE,"Removals";#N/A,#N/A,FALSE,"Retirements";#N/A,#N/A,FALSE,"CWIP Balances";#N/A,#N/A,FALSE,"CWIP_Expend_Ratios";#N/A,#N/A,FALSE,"CWIP_Yr_End"}</definedName>
    <definedName name="Jane_4_2" localSheetId="26" hidden="1">{#N/A,#N/A,FALSE,"Expenditures";#N/A,#N/A,FALSE,"Property Placed In-Service";#N/A,#N/A,FALSE,"Removals";#N/A,#N/A,FALSE,"Retirements";#N/A,#N/A,FALSE,"CWIP Balances";#N/A,#N/A,FALSE,"CWIP_Expend_Ratios";#N/A,#N/A,FALSE,"CWIP_Yr_End"}</definedName>
    <definedName name="Jane_4_2" localSheetId="23"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17" hidden="1">{#N/A,#N/A,FALSE,"Expenditures";#N/A,#N/A,FALSE,"Property Placed In-Service";#N/A,#N/A,FALSE,"Removals";#N/A,#N/A,FALSE,"Retirements";#N/A,#N/A,FALSE,"CWIP Balances";#N/A,#N/A,FALSE,"CWIP_Expend_Ratios";#N/A,#N/A,FALSE,"CWIP_Yr_End"}</definedName>
    <definedName name="Jane_4_3" localSheetId="18" hidden="1">{#N/A,#N/A,FALSE,"Expenditures";#N/A,#N/A,FALSE,"Property Placed In-Service";#N/A,#N/A,FALSE,"Removals";#N/A,#N/A,FALSE,"Retirements";#N/A,#N/A,FALSE,"CWIP Balances";#N/A,#N/A,FALSE,"CWIP_Expend_Ratios";#N/A,#N/A,FALSE,"CWIP_Yr_End"}</definedName>
    <definedName name="Jane_4_3" localSheetId="19" hidden="1">{#N/A,#N/A,FALSE,"Expenditures";#N/A,#N/A,FALSE,"Property Placed In-Service";#N/A,#N/A,FALSE,"Removals";#N/A,#N/A,FALSE,"Retirements";#N/A,#N/A,FALSE,"CWIP Balances";#N/A,#N/A,FALSE,"CWIP_Expend_Ratios";#N/A,#N/A,FALSE,"CWIP_Yr_End"}</definedName>
    <definedName name="Jane_4_3" localSheetId="20" hidden="1">{#N/A,#N/A,FALSE,"Expenditures";#N/A,#N/A,FALSE,"Property Placed In-Service";#N/A,#N/A,FALSE,"Removals";#N/A,#N/A,FALSE,"Retirements";#N/A,#N/A,FALSE,"CWIP Balances";#N/A,#N/A,FALSE,"CWIP_Expend_Ratios";#N/A,#N/A,FALSE,"CWIP_Yr_End"}</definedName>
    <definedName name="Jane_4_3" localSheetId="21" hidden="1">{#N/A,#N/A,FALSE,"Expenditures";#N/A,#N/A,FALSE,"Property Placed In-Service";#N/A,#N/A,FALSE,"Removals";#N/A,#N/A,FALSE,"Retirements";#N/A,#N/A,FALSE,"CWIP Balances";#N/A,#N/A,FALSE,"CWIP_Expend_Ratios";#N/A,#N/A,FALSE,"CWIP_Yr_End"}</definedName>
    <definedName name="Jane_4_3" localSheetId="22" hidden="1">{#N/A,#N/A,FALSE,"Expenditures";#N/A,#N/A,FALSE,"Property Placed In-Service";#N/A,#N/A,FALSE,"Removals";#N/A,#N/A,FALSE,"Retirements";#N/A,#N/A,FALSE,"CWIP Balances";#N/A,#N/A,FALSE,"CWIP_Expend_Ratios";#N/A,#N/A,FALSE,"CWIP_Yr_End"}</definedName>
    <definedName name="Jane_4_3" localSheetId="1" hidden="1">{#N/A,#N/A,FALSE,"Expenditures";#N/A,#N/A,FALSE,"Property Placed In-Service";#N/A,#N/A,FALSE,"Removals";#N/A,#N/A,FALSE,"Retirements";#N/A,#N/A,FALSE,"CWIP Balances";#N/A,#N/A,FALSE,"CWIP_Expend_Ratios";#N/A,#N/A,FALSE,"CWIP_Yr_End"}</definedName>
    <definedName name="Jane_4_3" localSheetId="26" hidden="1">{#N/A,#N/A,FALSE,"Expenditures";#N/A,#N/A,FALSE,"Property Placed In-Service";#N/A,#N/A,FALSE,"Removals";#N/A,#N/A,FALSE,"Retirements";#N/A,#N/A,FALSE,"CWIP Balances";#N/A,#N/A,FALSE,"CWIP_Expend_Ratios";#N/A,#N/A,FALSE,"CWIP_Yr_End"}</definedName>
    <definedName name="Jane_4_3" localSheetId="23"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17" hidden="1">{#N/A,#N/A,FALSE,"Expenditures";#N/A,#N/A,FALSE,"Property Placed In-Service";#N/A,#N/A,FALSE,"Removals";#N/A,#N/A,FALSE,"Retirements";#N/A,#N/A,FALSE,"CWIP Balances";#N/A,#N/A,FALSE,"CWIP_Expend_Ratios";#N/A,#N/A,FALSE,"CWIP_Yr_End"}</definedName>
    <definedName name="Jane_5" localSheetId="18" hidden="1">{#N/A,#N/A,FALSE,"Expenditures";#N/A,#N/A,FALSE,"Property Placed In-Service";#N/A,#N/A,FALSE,"Removals";#N/A,#N/A,FALSE,"Retirements";#N/A,#N/A,FALSE,"CWIP Balances";#N/A,#N/A,FALSE,"CWIP_Expend_Ratios";#N/A,#N/A,FALSE,"CWIP_Yr_End"}</definedName>
    <definedName name="Jane_5" localSheetId="19" hidden="1">{#N/A,#N/A,FALSE,"Expenditures";#N/A,#N/A,FALSE,"Property Placed In-Service";#N/A,#N/A,FALSE,"Removals";#N/A,#N/A,FALSE,"Retirements";#N/A,#N/A,FALSE,"CWIP Balances";#N/A,#N/A,FALSE,"CWIP_Expend_Ratios";#N/A,#N/A,FALSE,"CWIP_Yr_End"}</definedName>
    <definedName name="Jane_5" localSheetId="20" hidden="1">{#N/A,#N/A,FALSE,"Expenditures";#N/A,#N/A,FALSE,"Property Placed In-Service";#N/A,#N/A,FALSE,"Removals";#N/A,#N/A,FALSE,"Retirements";#N/A,#N/A,FALSE,"CWIP Balances";#N/A,#N/A,FALSE,"CWIP_Expend_Ratios";#N/A,#N/A,FALSE,"CWIP_Yr_End"}</definedName>
    <definedName name="Jane_5" localSheetId="21" hidden="1">{#N/A,#N/A,FALSE,"Expenditures";#N/A,#N/A,FALSE,"Property Placed In-Service";#N/A,#N/A,FALSE,"Removals";#N/A,#N/A,FALSE,"Retirements";#N/A,#N/A,FALSE,"CWIP Balances";#N/A,#N/A,FALSE,"CWIP_Expend_Ratios";#N/A,#N/A,FALSE,"CWIP_Yr_End"}</definedName>
    <definedName name="Jane_5" localSheetId="22" hidden="1">{#N/A,#N/A,FALSE,"Expenditures";#N/A,#N/A,FALSE,"Property Placed In-Service";#N/A,#N/A,FALSE,"Removals";#N/A,#N/A,FALSE,"Retirements";#N/A,#N/A,FALSE,"CWIP Balances";#N/A,#N/A,FALSE,"CWIP_Expend_Ratios";#N/A,#N/A,FALSE,"CWIP_Yr_End"}</definedName>
    <definedName name="Jane_5" localSheetId="1" hidden="1">{#N/A,#N/A,FALSE,"Expenditures";#N/A,#N/A,FALSE,"Property Placed In-Service";#N/A,#N/A,FALSE,"Removals";#N/A,#N/A,FALSE,"Retirements";#N/A,#N/A,FALSE,"CWIP Balances";#N/A,#N/A,FALSE,"CWIP_Expend_Ratios";#N/A,#N/A,FALSE,"CWIP_Yr_End"}</definedName>
    <definedName name="Jane_5" localSheetId="26" hidden="1">{#N/A,#N/A,FALSE,"Expenditures";#N/A,#N/A,FALSE,"Property Placed In-Service";#N/A,#N/A,FALSE,"Removals";#N/A,#N/A,FALSE,"Retirements";#N/A,#N/A,FALSE,"CWIP Balances";#N/A,#N/A,FALSE,"CWIP_Expend_Ratios";#N/A,#N/A,FALSE,"CWIP_Yr_End"}</definedName>
    <definedName name="Jane_5" localSheetId="23"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17" hidden="1">{#N/A,#N/A,FALSE,"Expenditures";#N/A,#N/A,FALSE,"Property Placed In-Service";#N/A,#N/A,FALSE,"Removals";#N/A,#N/A,FALSE,"Retirements";#N/A,#N/A,FALSE,"CWIP Balances";#N/A,#N/A,FALSE,"CWIP_Expend_Ratios";#N/A,#N/A,FALSE,"CWIP_Yr_End"}</definedName>
    <definedName name="Jane_5_1" localSheetId="18" hidden="1">{#N/A,#N/A,FALSE,"Expenditures";#N/A,#N/A,FALSE,"Property Placed In-Service";#N/A,#N/A,FALSE,"Removals";#N/A,#N/A,FALSE,"Retirements";#N/A,#N/A,FALSE,"CWIP Balances";#N/A,#N/A,FALSE,"CWIP_Expend_Ratios";#N/A,#N/A,FALSE,"CWIP_Yr_End"}</definedName>
    <definedName name="Jane_5_1" localSheetId="19" hidden="1">{#N/A,#N/A,FALSE,"Expenditures";#N/A,#N/A,FALSE,"Property Placed In-Service";#N/A,#N/A,FALSE,"Removals";#N/A,#N/A,FALSE,"Retirements";#N/A,#N/A,FALSE,"CWIP Balances";#N/A,#N/A,FALSE,"CWIP_Expend_Ratios";#N/A,#N/A,FALSE,"CWIP_Yr_End"}</definedName>
    <definedName name="Jane_5_1" localSheetId="20" hidden="1">{#N/A,#N/A,FALSE,"Expenditures";#N/A,#N/A,FALSE,"Property Placed In-Service";#N/A,#N/A,FALSE,"Removals";#N/A,#N/A,FALSE,"Retirements";#N/A,#N/A,FALSE,"CWIP Balances";#N/A,#N/A,FALSE,"CWIP_Expend_Ratios";#N/A,#N/A,FALSE,"CWIP_Yr_End"}</definedName>
    <definedName name="Jane_5_1" localSheetId="21" hidden="1">{#N/A,#N/A,FALSE,"Expenditures";#N/A,#N/A,FALSE,"Property Placed In-Service";#N/A,#N/A,FALSE,"Removals";#N/A,#N/A,FALSE,"Retirements";#N/A,#N/A,FALSE,"CWIP Balances";#N/A,#N/A,FALSE,"CWIP_Expend_Ratios";#N/A,#N/A,FALSE,"CWIP_Yr_End"}</definedName>
    <definedName name="Jane_5_1" localSheetId="22" hidden="1">{#N/A,#N/A,FALSE,"Expenditures";#N/A,#N/A,FALSE,"Property Placed In-Service";#N/A,#N/A,FALSE,"Removals";#N/A,#N/A,FALSE,"Retirements";#N/A,#N/A,FALSE,"CWIP Balances";#N/A,#N/A,FALSE,"CWIP_Expend_Ratios";#N/A,#N/A,FALSE,"CWIP_Yr_End"}</definedName>
    <definedName name="Jane_5_1" localSheetId="1" hidden="1">{#N/A,#N/A,FALSE,"Expenditures";#N/A,#N/A,FALSE,"Property Placed In-Service";#N/A,#N/A,FALSE,"Removals";#N/A,#N/A,FALSE,"Retirements";#N/A,#N/A,FALSE,"CWIP Balances";#N/A,#N/A,FALSE,"CWIP_Expend_Ratios";#N/A,#N/A,FALSE,"CWIP_Yr_End"}</definedName>
    <definedName name="Jane_5_1" localSheetId="26" hidden="1">{#N/A,#N/A,FALSE,"Expenditures";#N/A,#N/A,FALSE,"Property Placed In-Service";#N/A,#N/A,FALSE,"Removals";#N/A,#N/A,FALSE,"Retirements";#N/A,#N/A,FALSE,"CWIP Balances";#N/A,#N/A,FALSE,"CWIP_Expend_Ratios";#N/A,#N/A,FALSE,"CWIP_Yr_End"}</definedName>
    <definedName name="Jane_5_1" localSheetId="23"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17" hidden="1">{#N/A,#N/A,FALSE,"Expenditures";#N/A,#N/A,FALSE,"Property Placed In-Service";#N/A,#N/A,FALSE,"Removals";#N/A,#N/A,FALSE,"Retirements";#N/A,#N/A,FALSE,"CWIP Balances";#N/A,#N/A,FALSE,"CWIP_Expend_Ratios";#N/A,#N/A,FALSE,"CWIP_Yr_End"}</definedName>
    <definedName name="Jane_5_2" localSheetId="18" hidden="1">{#N/A,#N/A,FALSE,"Expenditures";#N/A,#N/A,FALSE,"Property Placed In-Service";#N/A,#N/A,FALSE,"Removals";#N/A,#N/A,FALSE,"Retirements";#N/A,#N/A,FALSE,"CWIP Balances";#N/A,#N/A,FALSE,"CWIP_Expend_Ratios";#N/A,#N/A,FALSE,"CWIP_Yr_End"}</definedName>
    <definedName name="Jane_5_2" localSheetId="19" hidden="1">{#N/A,#N/A,FALSE,"Expenditures";#N/A,#N/A,FALSE,"Property Placed In-Service";#N/A,#N/A,FALSE,"Removals";#N/A,#N/A,FALSE,"Retirements";#N/A,#N/A,FALSE,"CWIP Balances";#N/A,#N/A,FALSE,"CWIP_Expend_Ratios";#N/A,#N/A,FALSE,"CWIP_Yr_End"}</definedName>
    <definedName name="Jane_5_2" localSheetId="20" hidden="1">{#N/A,#N/A,FALSE,"Expenditures";#N/A,#N/A,FALSE,"Property Placed In-Service";#N/A,#N/A,FALSE,"Removals";#N/A,#N/A,FALSE,"Retirements";#N/A,#N/A,FALSE,"CWIP Balances";#N/A,#N/A,FALSE,"CWIP_Expend_Ratios";#N/A,#N/A,FALSE,"CWIP_Yr_End"}</definedName>
    <definedName name="Jane_5_2" localSheetId="21" hidden="1">{#N/A,#N/A,FALSE,"Expenditures";#N/A,#N/A,FALSE,"Property Placed In-Service";#N/A,#N/A,FALSE,"Removals";#N/A,#N/A,FALSE,"Retirements";#N/A,#N/A,FALSE,"CWIP Balances";#N/A,#N/A,FALSE,"CWIP_Expend_Ratios";#N/A,#N/A,FALSE,"CWIP_Yr_End"}</definedName>
    <definedName name="Jane_5_2" localSheetId="22" hidden="1">{#N/A,#N/A,FALSE,"Expenditures";#N/A,#N/A,FALSE,"Property Placed In-Service";#N/A,#N/A,FALSE,"Removals";#N/A,#N/A,FALSE,"Retirements";#N/A,#N/A,FALSE,"CWIP Balances";#N/A,#N/A,FALSE,"CWIP_Expend_Ratios";#N/A,#N/A,FALSE,"CWIP_Yr_End"}</definedName>
    <definedName name="Jane_5_2" localSheetId="1" hidden="1">{#N/A,#N/A,FALSE,"Expenditures";#N/A,#N/A,FALSE,"Property Placed In-Service";#N/A,#N/A,FALSE,"Removals";#N/A,#N/A,FALSE,"Retirements";#N/A,#N/A,FALSE,"CWIP Balances";#N/A,#N/A,FALSE,"CWIP_Expend_Ratios";#N/A,#N/A,FALSE,"CWIP_Yr_End"}</definedName>
    <definedName name="Jane_5_2" localSheetId="26" hidden="1">{#N/A,#N/A,FALSE,"Expenditures";#N/A,#N/A,FALSE,"Property Placed In-Service";#N/A,#N/A,FALSE,"Removals";#N/A,#N/A,FALSE,"Retirements";#N/A,#N/A,FALSE,"CWIP Balances";#N/A,#N/A,FALSE,"CWIP_Expend_Ratios";#N/A,#N/A,FALSE,"CWIP_Yr_End"}</definedName>
    <definedName name="Jane_5_2" localSheetId="23"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17" hidden="1">{#N/A,#N/A,FALSE,"Expenditures";#N/A,#N/A,FALSE,"Property Placed In-Service";#N/A,#N/A,FALSE,"Removals";#N/A,#N/A,FALSE,"Retirements";#N/A,#N/A,FALSE,"CWIP Balances";#N/A,#N/A,FALSE,"CWIP_Expend_Ratios";#N/A,#N/A,FALSE,"CWIP_Yr_End"}</definedName>
    <definedName name="Jane_5_3" localSheetId="18" hidden="1">{#N/A,#N/A,FALSE,"Expenditures";#N/A,#N/A,FALSE,"Property Placed In-Service";#N/A,#N/A,FALSE,"Removals";#N/A,#N/A,FALSE,"Retirements";#N/A,#N/A,FALSE,"CWIP Balances";#N/A,#N/A,FALSE,"CWIP_Expend_Ratios";#N/A,#N/A,FALSE,"CWIP_Yr_End"}</definedName>
    <definedName name="Jane_5_3" localSheetId="19" hidden="1">{#N/A,#N/A,FALSE,"Expenditures";#N/A,#N/A,FALSE,"Property Placed In-Service";#N/A,#N/A,FALSE,"Removals";#N/A,#N/A,FALSE,"Retirements";#N/A,#N/A,FALSE,"CWIP Balances";#N/A,#N/A,FALSE,"CWIP_Expend_Ratios";#N/A,#N/A,FALSE,"CWIP_Yr_End"}</definedName>
    <definedName name="Jane_5_3" localSheetId="20" hidden="1">{#N/A,#N/A,FALSE,"Expenditures";#N/A,#N/A,FALSE,"Property Placed In-Service";#N/A,#N/A,FALSE,"Removals";#N/A,#N/A,FALSE,"Retirements";#N/A,#N/A,FALSE,"CWIP Balances";#N/A,#N/A,FALSE,"CWIP_Expend_Ratios";#N/A,#N/A,FALSE,"CWIP_Yr_End"}</definedName>
    <definedName name="Jane_5_3" localSheetId="21" hidden="1">{#N/A,#N/A,FALSE,"Expenditures";#N/A,#N/A,FALSE,"Property Placed In-Service";#N/A,#N/A,FALSE,"Removals";#N/A,#N/A,FALSE,"Retirements";#N/A,#N/A,FALSE,"CWIP Balances";#N/A,#N/A,FALSE,"CWIP_Expend_Ratios";#N/A,#N/A,FALSE,"CWIP_Yr_End"}</definedName>
    <definedName name="Jane_5_3" localSheetId="22" hidden="1">{#N/A,#N/A,FALSE,"Expenditures";#N/A,#N/A,FALSE,"Property Placed In-Service";#N/A,#N/A,FALSE,"Removals";#N/A,#N/A,FALSE,"Retirements";#N/A,#N/A,FALSE,"CWIP Balances";#N/A,#N/A,FALSE,"CWIP_Expend_Ratios";#N/A,#N/A,FALSE,"CWIP_Yr_End"}</definedName>
    <definedName name="Jane_5_3" localSheetId="1" hidden="1">{#N/A,#N/A,FALSE,"Expenditures";#N/A,#N/A,FALSE,"Property Placed In-Service";#N/A,#N/A,FALSE,"Removals";#N/A,#N/A,FALSE,"Retirements";#N/A,#N/A,FALSE,"CWIP Balances";#N/A,#N/A,FALSE,"CWIP_Expend_Ratios";#N/A,#N/A,FALSE,"CWIP_Yr_End"}</definedName>
    <definedName name="Jane_5_3" localSheetId="26" hidden="1">{#N/A,#N/A,FALSE,"Expenditures";#N/A,#N/A,FALSE,"Property Placed In-Service";#N/A,#N/A,FALSE,"Removals";#N/A,#N/A,FALSE,"Retirements";#N/A,#N/A,FALSE,"CWIP Balances";#N/A,#N/A,FALSE,"CWIP_Expend_Ratios";#N/A,#N/A,FALSE,"CWIP_Yr_End"}</definedName>
    <definedName name="Jane_5_3" localSheetId="23"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anNSRS">#REF!</definedName>
    <definedName name="janr">#REF!</definedName>
    <definedName name="JanRRS">#REF!</definedName>
    <definedName name="January">#REF!</definedName>
    <definedName name="JanURS">#REF!</definedName>
    <definedName name="JBNAM">"FLT_RATES_"</definedName>
    <definedName name="JBNMB">"889047"</definedName>
    <definedName name="jean">#REF!,#REF!,#REF!,#REF!</definedName>
    <definedName name="jjjjjjjjjjjjj">#REF!</definedName>
    <definedName name="JK" localSheetId="26" hidden="1">{#N/A,#N/A,FALSE,"Aging Summary";#N/A,#N/A,FALSE,"Ratio Analysis";#N/A,#N/A,FALSE,"Test 120 Day Accts";#N/A,#N/A,FALSE,"Tickmarks"}</definedName>
    <definedName name="JK" localSheetId="23" hidden="1">{#N/A,#N/A,FALSE,"Aging Summary";#N/A,#N/A,FALSE,"Ratio Analysis";#N/A,#N/A,FALSE,"Test 120 Day Accts";#N/A,#N/A,FALSE,"Tickmarks"}</definedName>
    <definedName name="JK" hidden="1">{#N/A,#N/A,FALSE,"Aging Summary";#N/A,#N/A,FALSE,"Ratio Analysis";#N/A,#N/A,FALSE,"Test 120 Day Accts";#N/A,#N/A,FALSE,"Tickmarks"}</definedName>
    <definedName name="jm">0.0000093749986262992</definedName>
    <definedName name="Job_Type">#REF!</definedName>
    <definedName name="john1">#REF!</definedName>
    <definedName name="JPosData">#REF!</definedName>
    <definedName name="JR_PAGE_ANCHOR_0_1">#REF!</definedName>
    <definedName name="Jrnl_Entries">#REF!</definedName>
    <definedName name="JRTABLE">#REF!</definedName>
    <definedName name="jsal">#REF!</definedName>
    <definedName name="Jul">#REF!</definedName>
    <definedName name="JulDRS">#REF!</definedName>
    <definedName name="juliaanton123">#N/A</definedName>
    <definedName name="JulNSRS">#REF!</definedName>
    <definedName name="julr">#REF!</definedName>
    <definedName name="JulRRS">#REF!</definedName>
    <definedName name="JulURS">#REF!</definedName>
    <definedName name="July">#REF!</definedName>
    <definedName name="july1">#REF!</definedName>
    <definedName name="Jun">#REF!</definedName>
    <definedName name="JunDRS">#REF!</definedName>
    <definedName name="June">#REF!</definedName>
    <definedName name="june1">#REF!</definedName>
    <definedName name="JUNE30DEBT">#REF!</definedName>
    <definedName name="JUNK2">#REF!</definedName>
    <definedName name="JUNK3">#REF!</definedName>
    <definedName name="JunNSRS">#REF!</definedName>
    <definedName name="junr">#REF!</definedName>
    <definedName name="JunRRS">#REF!</definedName>
    <definedName name="JunURS">#REF!</definedName>
    <definedName name="Justin">#REF!,#REF!,#REF!</definedName>
    <definedName name="k">#REF!</definedName>
    <definedName name="kd">#REF!,#REF!,#REF!,#REF!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HL_1">#REF!</definedName>
    <definedName name="KHL_12">#REF!</definedName>
    <definedName name="KHL_3">#REF!</definedName>
    <definedName name="KHL_4">#REF!</definedName>
    <definedName name="KHL_5">#REF!</definedName>
    <definedName name="kjjkjkj" localSheetId="17" hidden="1">{"BS Dollar",#N/A,FALSE,"BS";"BS CS",#N/A,FALSE,"BS"}</definedName>
    <definedName name="kjjkjkj" localSheetId="18" hidden="1">{"BS Dollar",#N/A,FALSE,"BS";"BS CS",#N/A,FALSE,"BS"}</definedName>
    <definedName name="kjjkjkj" localSheetId="19" hidden="1">{"BS Dollar",#N/A,FALSE,"BS";"BS CS",#N/A,FALSE,"BS"}</definedName>
    <definedName name="kjjkjkj" localSheetId="20" hidden="1">{"BS Dollar",#N/A,FALSE,"BS";"BS CS",#N/A,FALSE,"BS"}</definedName>
    <definedName name="kjjkjkj" localSheetId="21" hidden="1">{"BS Dollar",#N/A,FALSE,"BS";"BS CS",#N/A,FALSE,"BS"}</definedName>
    <definedName name="kjjkjkj" localSheetId="22" hidden="1">{"BS Dollar",#N/A,FALSE,"BS";"BS CS",#N/A,FALSE,"BS"}</definedName>
    <definedName name="kjjkjkj" localSheetId="1" hidden="1">{"BS Dollar",#N/A,FALSE,"BS";"BS CS",#N/A,FALSE,"BS"}</definedName>
    <definedName name="kjjkjkj" localSheetId="26" hidden="1">{"BS Dollar",#N/A,FALSE,"BS";"BS CS",#N/A,FALSE,"BS"}</definedName>
    <definedName name="kjjkjkj" localSheetId="23" hidden="1">{"BS Dollar",#N/A,FALSE,"BS";"BS CS",#N/A,FALSE,"BS"}</definedName>
    <definedName name="kjjkjkj" hidden="1">{"BS Dollar",#N/A,FALSE,"BS";"BS CS",#N/A,FALSE,"BS"}</definedName>
    <definedName name="kjjkjkj_1" localSheetId="17" hidden="1">{"BS Dollar",#N/A,FALSE,"BS";"BS CS",#N/A,FALSE,"BS"}</definedName>
    <definedName name="kjjkjkj_1" localSheetId="18" hidden="1">{"BS Dollar",#N/A,FALSE,"BS";"BS CS",#N/A,FALSE,"BS"}</definedName>
    <definedName name="kjjkjkj_1" localSheetId="19" hidden="1">{"BS Dollar",#N/A,FALSE,"BS";"BS CS",#N/A,FALSE,"BS"}</definedName>
    <definedName name="kjjkjkj_1" localSheetId="20" hidden="1">{"BS Dollar",#N/A,FALSE,"BS";"BS CS",#N/A,FALSE,"BS"}</definedName>
    <definedName name="kjjkjkj_1" localSheetId="21" hidden="1">{"BS Dollar",#N/A,FALSE,"BS";"BS CS",#N/A,FALSE,"BS"}</definedName>
    <definedName name="kjjkjkj_1" localSheetId="22" hidden="1">{"BS Dollar",#N/A,FALSE,"BS";"BS CS",#N/A,FALSE,"BS"}</definedName>
    <definedName name="kjjkjkj_1" localSheetId="1" hidden="1">{"BS Dollar",#N/A,FALSE,"BS";"BS CS",#N/A,FALSE,"BS"}</definedName>
    <definedName name="kjjkjkj_1" localSheetId="26" hidden="1">{"BS Dollar",#N/A,FALSE,"BS";"BS CS",#N/A,FALSE,"BS"}</definedName>
    <definedName name="kjjkjkj_1" localSheetId="23" hidden="1">{"BS Dollar",#N/A,FALSE,"BS";"BS CS",#N/A,FALSE,"BS"}</definedName>
    <definedName name="kjjkjkj_1" hidden="1">{"BS Dollar",#N/A,FALSE,"BS";"BS CS",#N/A,FALSE,"BS"}</definedName>
    <definedName name="kkk" localSheetId="17" hidden="1">{#N/A,#N/A,FALSE,"DAOCM 2차 검토"}</definedName>
    <definedName name="kkk" localSheetId="18" hidden="1">{#N/A,#N/A,FALSE,"DAOCM 2차 검토"}</definedName>
    <definedName name="kkk" localSheetId="19" hidden="1">{#N/A,#N/A,FALSE,"DAOCM 2차 검토"}</definedName>
    <definedName name="kkk" localSheetId="20" hidden="1">{#N/A,#N/A,FALSE,"DAOCM 2차 검토"}</definedName>
    <definedName name="kkk" localSheetId="21" hidden="1">{#N/A,#N/A,FALSE,"DAOCM 2차 검토"}</definedName>
    <definedName name="kkk" localSheetId="22" hidden="1">{#N/A,#N/A,FALSE,"DAOCM 2차 검토"}</definedName>
    <definedName name="kkk" localSheetId="1" hidden="1">{#N/A,#N/A,FALSE,"DAOCM 2차 검토"}</definedName>
    <definedName name="kkk" localSheetId="26" hidden="1">{#N/A,#N/A,FALSE,"DAOCM 2차 검토"}</definedName>
    <definedName name="kkk" localSheetId="23" hidden="1">{#N/A,#N/A,FALSE,"DAOCM 2차 검토"}</definedName>
    <definedName name="kkk" hidden="1">{#N/A,#N/A,FALSE,"DAOCM 2차 검토"}</definedName>
    <definedName name="KKKKKK">#REF!</definedName>
    <definedName name="kkopjopj"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26" hidden="1">{#N/A,#N/A,FALSE,"Land";#N/A,#N/A,FALSE,"Cost Analysis";"Summary",#N/A,FALSE,"Equipment"}</definedName>
    <definedName name="kl" localSheetId="23" hidden="1">{#N/A,#N/A,FALSE,"Land";#N/A,#N/A,FALSE,"Cost Analysis";"Summary",#N/A,FALSE,"Equipment"}</definedName>
    <definedName name="kl" hidden="1">{#N/A,#N/A,FALSE,"Land";#N/A,#N/A,FALSE,"Cost Analysis";"Summary",#N/A,FALSE,"Equipment"}</definedName>
    <definedName name="kmkm"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okpok">"V2001-02-28"</definedName>
    <definedName name="kpmg">#N/A</definedName>
    <definedName name="l" localSheetId="26" hidden="1">{#N/A,#N/A,FALSE,"RECAP";#N/A,#N/A,FALSE,"CW_B";#N/A,#N/A,FALSE,"CW_M";#N/A,#N/A,FALSE,"CW_E";#N/A,#N/A,FALSE,"CW_F";#N/A,#N/A,FALSE,"FC_B";#N/A,#N/A,FALSE,"FC_M";#N/A,#N/A,FALSE,"FC_E";#N/A,#N/A,FALSE,"FC_F";#N/A,#N/A,FALSE,"CS"}</definedName>
    <definedName name="l" localSheetId="23" hidden="1">{#N/A,#N/A,FALSE,"RECAP";#N/A,#N/A,FALSE,"CW_B";#N/A,#N/A,FALSE,"CW_M";#N/A,#N/A,FALSE,"CW_E";#N/A,#N/A,FALSE,"CW_F";#N/A,#N/A,FALSE,"FC_B";#N/A,#N/A,FALSE,"FC_M";#N/A,#N/A,FALSE,"FC_E";#N/A,#N/A,FALSE,"FC_F";#N/A,#N/A,FALSE,"CS"}</definedName>
    <definedName name="l" hidden="1">{#N/A,#N/A,FALSE,"RECAP";#N/A,#N/A,FALSE,"CW_B";#N/A,#N/A,FALSE,"CW_M";#N/A,#N/A,FALSE,"CW_E";#N/A,#N/A,FALSE,"CW_F";#N/A,#N/A,FALSE,"FC_B";#N/A,#N/A,FALSE,"FC_M";#N/A,#N/A,FALSE,"FC_E";#N/A,#N/A,FALSE,"FC_F";#N/A,#N/A,FALSE,"CS"}</definedName>
    <definedName name="L_\LIBRARY\LONG\FMC\Aug98\_fbpd_model1.xls_5_Year_DCF__07_28_98__10_03_AM">"DCF2"</definedName>
    <definedName name="L_\LIBRARY\LONG\FMC\Aug98\_fbpd_model1.xls_Combined__PF_BS__07_28_98__10_01_AM">"DCF1"</definedName>
    <definedName name="LabIndex.FabYd_Substructs">#REF!</definedName>
    <definedName name="LabIndex.FabYd_Topsides">#REF!</definedName>
    <definedName name="LabIndex.LocCode">#REF!</definedName>
    <definedName name="LabIndex.Onshore">#REF!</definedName>
    <definedName name="Labor_Budgeting_Hours">#REF!</definedName>
    <definedName name="Labor_Budgeting_Units">#REF!</definedName>
    <definedName name="Labor_CC">#REF!</definedName>
    <definedName name="Labor_Index">#REF!</definedName>
    <definedName name="Labor_Rate">#REF!</definedName>
    <definedName name="Labor_Total_Current_Estimate">#REF!</definedName>
    <definedName name="Labor_Total_Dollar">#REF!</definedName>
    <definedName name="LABORINF">#REF!</definedName>
    <definedName name="LABRATE">#REF!</definedName>
    <definedName name="LAF">#REF!</definedName>
    <definedName name="Lake">#REF!</definedName>
    <definedName name="lala">#REF!</definedName>
    <definedName name="lalalala">#REF!</definedName>
    <definedName name="Land_Purchase">#REF!</definedName>
    <definedName name="Land_Purchase_Option_Pmts">#REF!</definedName>
    <definedName name="Larry">#REF!</definedName>
    <definedName name="Larry2">#REF!</definedName>
    <definedName name="Last">#REF!</definedName>
    <definedName name="Last_Row" localSheetId="26">IF(Values_Entered,#REF!+#REF!,#REF!)</definedName>
    <definedName name="Last_Row" localSheetId="23">IF(Values_Entered,#REF!+#REF!,#REF!)</definedName>
    <definedName name="Last_Row">IF(Values_Entered,#REF!+#REF!,#REF!)</definedName>
    <definedName name="Last_View_ISIX">#REF!</definedName>
    <definedName name="LastColumn">#REF!</definedName>
    <definedName name="LatestCash">#REF!</definedName>
    <definedName name="LatestConvertibleDebt">#REF!</definedName>
    <definedName name="LatestConvertiblePreferred">#REF!</definedName>
    <definedName name="LatestDocument">#REF!</definedName>
    <definedName name="LatestFYE">#REF!</definedName>
    <definedName name="LatestInvestmentsInUnconsolidatedAffiliates">#REF!</definedName>
    <definedName name="LatestMinorityInterest">#REF!</definedName>
    <definedName name="LatestQuarterDate">#REF!</definedName>
    <definedName name="LatestShares">#REF!</definedName>
    <definedName name="LatestShortTermDebt">#REF!</definedName>
    <definedName name="LatestStraightLongTermDebt">#REF!</definedName>
    <definedName name="LatestStraightPreferred">#REF!</definedName>
    <definedName name="Laydown_Yard_Dollars">#REF!</definedName>
    <definedName name="layout7">#REF!</definedName>
    <definedName name="lbodp">#REF!</definedName>
    <definedName name="lbofee">#REF!</definedName>
    <definedName name="lbohead1">#REF!</definedName>
    <definedName name="lbohead2">#REF!</definedName>
    <definedName name="lbomcb">#REF!</definedName>
    <definedName name="lborefin">LEFT(#REF!)="Y"</definedName>
    <definedName name="lboreturns1">#REF!</definedName>
    <definedName name="lbosum">#REF!</definedName>
    <definedName name="lcAmount">#REF!</definedName>
    <definedName name="lcNetInterest">#REF!</definedName>
    <definedName name="LD">#REF!</definedName>
    <definedName name="LDs_EPC_Contractor">#REF!</definedName>
    <definedName name="LDs_Turbine_Supplier">#REF!</definedName>
    <definedName name="Ledger">#REF!</definedName>
    <definedName name="LEFT">#REF!</definedName>
    <definedName name="Legal_Dept._EBIT">#REF!</definedName>
    <definedName name="leh">#REF!</definedName>
    <definedName name="Length_Options">#REF!</definedName>
    <definedName name="less4">#REF!</definedName>
    <definedName name="lev">#REF!</definedName>
    <definedName name="Level">#REF!</definedName>
    <definedName name="LF">#REF!</definedName>
    <definedName name="LFA">#REF!</definedName>
    <definedName name="LFQ">#REF!</definedName>
    <definedName name="LFY">#REF!</definedName>
    <definedName name="LFYPrice">#REF!</definedName>
    <definedName name="lgvnew">#REF!</definedName>
    <definedName name="LH_BGC">#REF!</definedName>
    <definedName name="LH_Civil">#REF!</definedName>
    <definedName name="LH_CMCT">#REF!</definedName>
    <definedName name="LH_DEMO">#REF!</definedName>
    <definedName name="LH_ELEQ">#REF!</definedName>
    <definedName name="LH_ENC">#REF!</definedName>
    <definedName name="LH_FDN">#REF!</definedName>
    <definedName name="LH_GEN">#REF!</definedName>
    <definedName name="LH_GRD">#REF!</definedName>
    <definedName name="LH_OHC">#REF!</definedName>
    <definedName name="LH_RCWY">#REF!</definedName>
    <definedName name="LH_STR">#REF!</definedName>
    <definedName name="LIABEQTY">#REF!</definedName>
    <definedName name="Liability_Insurance">#REF!</definedName>
    <definedName name="libor">#REF!</definedName>
    <definedName name="LIFE_INS_LIMIT">#REF!</definedName>
    <definedName name="LIFE_INS_RATE">#REF!</definedName>
    <definedName name="limcount" hidden="1">1</definedName>
    <definedName name="Line">#REF!</definedName>
    <definedName name="list">#REF!</definedName>
    <definedName name="ListSheetsMacroButton">#REF!</definedName>
    <definedName name="LIVFAC">#REF!</definedName>
    <definedName name="lj" localSheetId="26" hidden="1">{#N/A,#N/A,FALSE,"Aging Summary";#N/A,#N/A,FALSE,"Ratio Analysis";#N/A,#N/A,FALSE,"Test 120 Day Accts";#N/A,#N/A,FALSE,"Tickmarks"}</definedName>
    <definedName name="lj" localSheetId="23" hidden="1">{#N/A,#N/A,FALSE,"Aging Summary";#N/A,#N/A,FALSE,"Ratio Analysis";#N/A,#N/A,FALSE,"Test 120 Day Accts";#N/A,#N/A,FALSE,"Tickmarks"}</definedName>
    <definedName name="lj" hidden="1">{#N/A,#N/A,FALSE,"Aging Summary";#N/A,#N/A,FALSE,"Ratio Analysis";#N/A,#N/A,FALSE,"Test 120 Day Accts";#N/A,#N/A,FALSE,"Tickmarks"}</definedName>
    <definedName name="ll"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m6000Array">#REF!</definedName>
    <definedName name="lm6000Cost">#REF!</definedName>
    <definedName name="lm6000Equity">#REF!</definedName>
    <definedName name="lm6000Financed">#REF!</definedName>
    <definedName name="lm6000Test">#REF!</definedName>
    <definedName name="lm6000TestArray">#REF!</definedName>
    <definedName name="LMP">#REF!</definedName>
    <definedName name="Loaddata">#REF!</definedName>
    <definedName name="LoadFlag">#REF!</definedName>
    <definedName name="LoadTotal">#REF!</definedName>
    <definedName name="Loan_Amount" localSheetId="17" hidden="1">#REF!</definedName>
    <definedName name="Loan_Amount" localSheetId="18" hidden="1">#REF!</definedName>
    <definedName name="Loan_Amount" localSheetId="19" hidden="1">#REF!</definedName>
    <definedName name="Loan_Amount" localSheetId="20" hidden="1">#REF!</definedName>
    <definedName name="Loan_Amount" localSheetId="21" hidden="1">#REF!</definedName>
    <definedName name="Loan_Amount" localSheetId="22" hidden="1">#REF!</definedName>
    <definedName name="Loan_Amount" localSheetId="1" hidden="1">#REF!</definedName>
    <definedName name="Loan_Amount" hidden="1">#REF!</definedName>
    <definedName name="LOAN_AMT">#REF!</definedName>
    <definedName name="Loan_Start" localSheetId="17" hidden="1">#REF!</definedName>
    <definedName name="Loan_Start" localSheetId="18" hidden="1">#REF!</definedName>
    <definedName name="Loan_Start" localSheetId="19" hidden="1">#REF!</definedName>
    <definedName name="Loan_Start" localSheetId="20" hidden="1">#REF!</definedName>
    <definedName name="Loan_Start" localSheetId="21" hidden="1">#REF!</definedName>
    <definedName name="Loan_Start" localSheetId="22" hidden="1">#REF!</definedName>
    <definedName name="Loan_Start" localSheetId="1" hidden="1">#REF!</definedName>
    <definedName name="Loan_Start" hidden="1">#REF!</definedName>
    <definedName name="Loan_Years" localSheetId="17" hidden="1">#REF!</definedName>
    <definedName name="Loan_Years" localSheetId="18" hidden="1">#REF!</definedName>
    <definedName name="Loan_Years" localSheetId="19" hidden="1">#REF!</definedName>
    <definedName name="Loan_Years" localSheetId="20" hidden="1">#REF!</definedName>
    <definedName name="Loan_Years" localSheetId="21" hidden="1">#REF!</definedName>
    <definedName name="Loan_Years" localSheetId="22" hidden="1">#REF!</definedName>
    <definedName name="Loan_Years" localSheetId="1" hidden="1">#REF!</definedName>
    <definedName name="Loan_Years" hidden="1">#REF!</definedName>
    <definedName name="LOANREC">#REF!</definedName>
    <definedName name="LoBond">#REF!</definedName>
    <definedName name="loc">#REF!</definedName>
    <definedName name="Local_Account_Max_Balance">#REF!</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omotive">#REF!</definedName>
    <definedName name="logo">#REF!</definedName>
    <definedName name="LogTop">#REF!</definedName>
    <definedName name="Long_Term_Debt_Issues_99_03_Fcst___DCC">#REF!</definedName>
    <definedName name="Long_Term_Debt_Issues_99_03_Fcst___ELEC">#REF!</definedName>
    <definedName name="Lookup">#REF!</definedName>
    <definedName name="Lookup1">#REF!</definedName>
    <definedName name="LookupTable">#REF!</definedName>
    <definedName name="Loral">#REF!</definedName>
    <definedName name="Low">#REF!</definedName>
    <definedName name="LowDateA">#REF!</definedName>
    <definedName name="LowDateB">#REF!</definedName>
    <definedName name="LowOption1">#REF!</definedName>
    <definedName name="LowOption2">#REF!</definedName>
    <definedName name="LowOption3">#REF!</definedName>
    <definedName name="LowOption4">#REF!</definedName>
    <definedName name="LowPriceA">#REF!</definedName>
    <definedName name="LowPriceB">#REF!</definedName>
    <definedName name="lp">#N/A</definedName>
    <definedName name="lpco">#N/A</definedName>
    <definedName name="LS">#REF!</definedName>
    <definedName name="LSA">#REF!</definedName>
    <definedName name="LSPMemberTB">#REF!</definedName>
    <definedName name="LSPowerAcquisition1">#REF!</definedName>
    <definedName name="LTD">#REF!</definedName>
    <definedName name="LTD_LIMIT">#REF!</definedName>
    <definedName name="LTD_RATE">#REF!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EBIT">#REF!</definedName>
    <definedName name="LTMEBITA">#REF!</definedName>
    <definedName name="LTMEBITDAR">#REF!</definedName>
    <definedName name="LTMNetRevenues">#REF!</definedName>
    <definedName name="LTMOther1">#REF!</definedName>
    <definedName name="LTMOther2">#REF!</definedName>
    <definedName name="LTMOther3">#REF!</definedName>
    <definedName name="LTMPE">#REF!</definedName>
    <definedName name="LTMPrice">#REF!</definedName>
    <definedName name="LTSA_Capitalization">#REF!</definedName>
    <definedName name="LTSA_Escalator">#REF!</definedName>
    <definedName name="lu">#REF!</definedName>
    <definedName name="lvldiff">#REF!</definedName>
    <definedName name="LVMV">#REF!</definedName>
    <definedName name="LYN">#REF!</definedName>
    <definedName name="m"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BalCheck2">#REF!</definedName>
    <definedName name="m_CaseNames">#REF!</definedName>
    <definedName name="m_ColumnPrint2">#REF!</definedName>
    <definedName name="m_Data">OFFSET(#REF!,0,0,COUNTA(#REF!),7)</definedName>
    <definedName name="m_RowPrint2">#REF!</definedName>
    <definedName name="Macro1">#N/A</definedName>
    <definedName name="macro2">#N/A</definedName>
    <definedName name="macro98">#REF!</definedName>
    <definedName name="macro99">#REF!</definedName>
    <definedName name="MACRS">#REF!</definedName>
    <definedName name="MACRS_TABLE">#REF!</definedName>
    <definedName name="made">#N/A</definedName>
    <definedName name="Main3Income">#REF!</definedName>
    <definedName name="Maintenance_Equipment">#REF!</definedName>
    <definedName name="maintenance_rd">#REF!</definedName>
    <definedName name="maj_maint">#REF!</definedName>
    <definedName name="make">#REF!</definedName>
    <definedName name="Management_Fee">#REF!</definedName>
    <definedName name="MANGAS">#REF!</definedName>
    <definedName name="manuf7">#REF!</definedName>
    <definedName name="Mar">#REF!</definedName>
    <definedName name="March">#REF!</definedName>
    <definedName name="MarDRS">#REF!</definedName>
    <definedName name="marg1">#REF!</definedName>
    <definedName name="marg2">#REF!</definedName>
    <definedName name="marg3">#REF!</definedName>
    <definedName name="marg4">#REF!</definedName>
    <definedName name="Margin">#REF!</definedName>
    <definedName name="margin2">#REF!</definedName>
    <definedName name="margin3">#REF!</definedName>
    <definedName name="margin4">#REF!</definedName>
    <definedName name="margin5">#REF!</definedName>
    <definedName name="Marginal_Tax_Rate">#REF!</definedName>
    <definedName name="MarginList">#REF!</definedName>
    <definedName name="MARKET">#REF!</definedName>
    <definedName name="market_equity_value">#REF!</definedName>
    <definedName name="Market_Type">OFFSET(#REF!,0,0,COUNTA(#REF!)+0,1)</definedName>
    <definedName name="MarketCapitalization">#REF!</definedName>
    <definedName name="Marketingchart">#REF!</definedName>
    <definedName name="MarketRevenuesOpportunityCost">#REF!</definedName>
    <definedName name="MarketValue">#REF!</definedName>
    <definedName name="MarketValues">#REF!</definedName>
    <definedName name="Markup_Dollars">#REF!</definedName>
    <definedName name="MarNSRS">#REF!</definedName>
    <definedName name="marr">#REF!</definedName>
    <definedName name="MarRRS">#REF!</definedName>
    <definedName name="MarURS">#REF!</definedName>
    <definedName name="mason?" localSheetId="17" hidden="1">{#N/A,#N/A,FALSE,"Data &amp; Key Results";#N/A,#N/A,FALSE,"Summary Template";#N/A,#N/A,FALSE,"Budget";#N/A,#N/A,FALSE,"Present Value Comparison";#N/A,#N/A,FALSE,"Cashflow";#N/A,#N/A,FALSE,"Income";#N/A,#N/A,FALSE,"Inputs"}</definedName>
    <definedName name="mason?" localSheetId="18" hidden="1">{#N/A,#N/A,FALSE,"Data &amp; Key Results";#N/A,#N/A,FALSE,"Summary Template";#N/A,#N/A,FALSE,"Budget";#N/A,#N/A,FALSE,"Present Value Comparison";#N/A,#N/A,FALSE,"Cashflow";#N/A,#N/A,FALSE,"Income";#N/A,#N/A,FALSE,"Inputs"}</definedName>
    <definedName name="mason?" localSheetId="19" hidden="1">{#N/A,#N/A,FALSE,"Data &amp; Key Results";#N/A,#N/A,FALSE,"Summary Template";#N/A,#N/A,FALSE,"Budget";#N/A,#N/A,FALSE,"Present Value Comparison";#N/A,#N/A,FALSE,"Cashflow";#N/A,#N/A,FALSE,"Income";#N/A,#N/A,FALSE,"Inputs"}</definedName>
    <definedName name="mason?" localSheetId="20" hidden="1">{#N/A,#N/A,FALSE,"Data &amp; Key Results";#N/A,#N/A,FALSE,"Summary Template";#N/A,#N/A,FALSE,"Budget";#N/A,#N/A,FALSE,"Present Value Comparison";#N/A,#N/A,FALSE,"Cashflow";#N/A,#N/A,FALSE,"Income";#N/A,#N/A,FALSE,"Inputs"}</definedName>
    <definedName name="mason?" localSheetId="21" hidden="1">{#N/A,#N/A,FALSE,"Data &amp; Key Results";#N/A,#N/A,FALSE,"Summary Template";#N/A,#N/A,FALSE,"Budget";#N/A,#N/A,FALSE,"Present Value Comparison";#N/A,#N/A,FALSE,"Cashflow";#N/A,#N/A,FALSE,"Income";#N/A,#N/A,FALSE,"Inputs"}</definedName>
    <definedName name="mason?" localSheetId="22" hidden="1">{#N/A,#N/A,FALSE,"Data &amp; Key Results";#N/A,#N/A,FALSE,"Summary Template";#N/A,#N/A,FALSE,"Budget";#N/A,#N/A,FALSE,"Present Value Comparison";#N/A,#N/A,FALSE,"Cashflow";#N/A,#N/A,FALSE,"Income";#N/A,#N/A,FALSE,"Inputs"}</definedName>
    <definedName name="mason?" localSheetId="1" hidden="1">{#N/A,#N/A,FALSE,"Data &amp; Key Results";#N/A,#N/A,FALSE,"Summary Template";#N/A,#N/A,FALSE,"Budget";#N/A,#N/A,FALSE,"Present Value Comparison";#N/A,#N/A,FALSE,"Cashflow";#N/A,#N/A,FALSE,"Income";#N/A,#N/A,FALSE,"Inputs"}</definedName>
    <definedName name="mason?" localSheetId="26" hidden="1">{#N/A,#N/A,FALSE,"Data &amp; Key Results";#N/A,#N/A,FALSE,"Summary Template";#N/A,#N/A,FALSE,"Budget";#N/A,#N/A,FALSE,"Present Value Comparison";#N/A,#N/A,FALSE,"Cashflow";#N/A,#N/A,FALSE,"Income";#N/A,#N/A,FALSE,"Inputs"}</definedName>
    <definedName name="mason?" localSheetId="23"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17" hidden="1">{#N/A,#N/A,FALSE,"Data &amp; Key Results";#N/A,#N/A,FALSE,"Summary Template";#N/A,#N/A,FALSE,"Budget";#N/A,#N/A,FALSE,"Present Value Comparison";#N/A,#N/A,FALSE,"Cashflow";#N/A,#N/A,FALSE,"Income";#N/A,#N/A,FALSE,"Inputs"}</definedName>
    <definedName name="mason?_1" localSheetId="18" hidden="1">{#N/A,#N/A,FALSE,"Data &amp; Key Results";#N/A,#N/A,FALSE,"Summary Template";#N/A,#N/A,FALSE,"Budget";#N/A,#N/A,FALSE,"Present Value Comparison";#N/A,#N/A,FALSE,"Cashflow";#N/A,#N/A,FALSE,"Income";#N/A,#N/A,FALSE,"Inputs"}</definedName>
    <definedName name="mason?_1" localSheetId="19" hidden="1">{#N/A,#N/A,FALSE,"Data &amp; Key Results";#N/A,#N/A,FALSE,"Summary Template";#N/A,#N/A,FALSE,"Budget";#N/A,#N/A,FALSE,"Present Value Comparison";#N/A,#N/A,FALSE,"Cashflow";#N/A,#N/A,FALSE,"Income";#N/A,#N/A,FALSE,"Inputs"}</definedName>
    <definedName name="mason?_1" localSheetId="20" hidden="1">{#N/A,#N/A,FALSE,"Data &amp; Key Results";#N/A,#N/A,FALSE,"Summary Template";#N/A,#N/A,FALSE,"Budget";#N/A,#N/A,FALSE,"Present Value Comparison";#N/A,#N/A,FALSE,"Cashflow";#N/A,#N/A,FALSE,"Income";#N/A,#N/A,FALSE,"Inputs"}</definedName>
    <definedName name="mason?_1" localSheetId="21" hidden="1">{#N/A,#N/A,FALSE,"Data &amp; Key Results";#N/A,#N/A,FALSE,"Summary Template";#N/A,#N/A,FALSE,"Budget";#N/A,#N/A,FALSE,"Present Value Comparison";#N/A,#N/A,FALSE,"Cashflow";#N/A,#N/A,FALSE,"Income";#N/A,#N/A,FALSE,"Inputs"}</definedName>
    <definedName name="mason?_1" localSheetId="22" hidden="1">{#N/A,#N/A,FALSE,"Data &amp; Key Results";#N/A,#N/A,FALSE,"Summary Template";#N/A,#N/A,FALSE,"Budget";#N/A,#N/A,FALSE,"Present Value Comparison";#N/A,#N/A,FALSE,"Cashflow";#N/A,#N/A,FALSE,"Income";#N/A,#N/A,FALSE,"Inputs"}</definedName>
    <definedName name="mason?_1" localSheetId="1" hidden="1">{#N/A,#N/A,FALSE,"Data &amp; Key Results";#N/A,#N/A,FALSE,"Summary Template";#N/A,#N/A,FALSE,"Budget";#N/A,#N/A,FALSE,"Present Value Comparison";#N/A,#N/A,FALSE,"Cashflow";#N/A,#N/A,FALSE,"Income";#N/A,#N/A,FALSE,"Inputs"}</definedName>
    <definedName name="mason?_1" localSheetId="26" hidden="1">{#N/A,#N/A,FALSE,"Data &amp; Key Results";#N/A,#N/A,FALSE,"Summary Template";#N/A,#N/A,FALSE,"Budget";#N/A,#N/A,FALSE,"Present Value Comparison";#N/A,#N/A,FALSE,"Cashflow";#N/A,#N/A,FALSE,"Income";#N/A,#N/A,FALSE,"Inputs"}</definedName>
    <definedName name="mason?_1" localSheetId="23"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17" hidden="1">{#N/A,#N/A,FALSE,"Data &amp; Key Results";#N/A,#N/A,FALSE,"Summary Template";#N/A,#N/A,FALSE,"Budget";#N/A,#N/A,FALSE,"Present Value Comparison";#N/A,#N/A,FALSE,"Cashflow";#N/A,#N/A,FALSE,"Income";#N/A,#N/A,FALSE,"Inputs"}</definedName>
    <definedName name="mason2" localSheetId="18" hidden="1">{#N/A,#N/A,FALSE,"Data &amp; Key Results";#N/A,#N/A,FALSE,"Summary Template";#N/A,#N/A,FALSE,"Budget";#N/A,#N/A,FALSE,"Present Value Comparison";#N/A,#N/A,FALSE,"Cashflow";#N/A,#N/A,FALSE,"Income";#N/A,#N/A,FALSE,"Inputs"}</definedName>
    <definedName name="mason2" localSheetId="19" hidden="1">{#N/A,#N/A,FALSE,"Data &amp; Key Results";#N/A,#N/A,FALSE,"Summary Template";#N/A,#N/A,FALSE,"Budget";#N/A,#N/A,FALSE,"Present Value Comparison";#N/A,#N/A,FALSE,"Cashflow";#N/A,#N/A,FALSE,"Income";#N/A,#N/A,FALSE,"Inputs"}</definedName>
    <definedName name="mason2" localSheetId="20" hidden="1">{#N/A,#N/A,FALSE,"Data &amp; Key Results";#N/A,#N/A,FALSE,"Summary Template";#N/A,#N/A,FALSE,"Budget";#N/A,#N/A,FALSE,"Present Value Comparison";#N/A,#N/A,FALSE,"Cashflow";#N/A,#N/A,FALSE,"Income";#N/A,#N/A,FALSE,"Inputs"}</definedName>
    <definedName name="mason2" localSheetId="21" hidden="1">{#N/A,#N/A,FALSE,"Data &amp; Key Results";#N/A,#N/A,FALSE,"Summary Template";#N/A,#N/A,FALSE,"Budget";#N/A,#N/A,FALSE,"Present Value Comparison";#N/A,#N/A,FALSE,"Cashflow";#N/A,#N/A,FALSE,"Income";#N/A,#N/A,FALSE,"Inputs"}</definedName>
    <definedName name="mason2" localSheetId="22"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26" hidden="1">{#N/A,#N/A,FALSE,"Data &amp; Key Results";#N/A,#N/A,FALSE,"Summary Template";#N/A,#N/A,FALSE,"Budget";#N/A,#N/A,FALSE,"Present Value Comparison";#N/A,#N/A,FALSE,"Cashflow";#N/A,#N/A,FALSE,"Income";#N/A,#N/A,FALSE,"Inputs"}</definedName>
    <definedName name="mason2" localSheetId="23"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17" hidden="1">{#N/A,#N/A,FALSE,"Data &amp; Key Results";#N/A,#N/A,FALSE,"Summary Template";#N/A,#N/A,FALSE,"Budget";#N/A,#N/A,FALSE,"Present Value Comparison";#N/A,#N/A,FALSE,"Cashflow";#N/A,#N/A,FALSE,"Income";#N/A,#N/A,FALSE,"Inputs"}</definedName>
    <definedName name="mason2_1" localSheetId="18" hidden="1">{#N/A,#N/A,FALSE,"Data &amp; Key Results";#N/A,#N/A,FALSE,"Summary Template";#N/A,#N/A,FALSE,"Budget";#N/A,#N/A,FALSE,"Present Value Comparison";#N/A,#N/A,FALSE,"Cashflow";#N/A,#N/A,FALSE,"Income";#N/A,#N/A,FALSE,"Inputs"}</definedName>
    <definedName name="mason2_1" localSheetId="19" hidden="1">{#N/A,#N/A,FALSE,"Data &amp; Key Results";#N/A,#N/A,FALSE,"Summary Template";#N/A,#N/A,FALSE,"Budget";#N/A,#N/A,FALSE,"Present Value Comparison";#N/A,#N/A,FALSE,"Cashflow";#N/A,#N/A,FALSE,"Income";#N/A,#N/A,FALSE,"Inputs"}</definedName>
    <definedName name="mason2_1" localSheetId="20" hidden="1">{#N/A,#N/A,FALSE,"Data &amp; Key Results";#N/A,#N/A,FALSE,"Summary Template";#N/A,#N/A,FALSE,"Budget";#N/A,#N/A,FALSE,"Present Value Comparison";#N/A,#N/A,FALSE,"Cashflow";#N/A,#N/A,FALSE,"Income";#N/A,#N/A,FALSE,"Inputs"}</definedName>
    <definedName name="mason2_1" localSheetId="21" hidden="1">{#N/A,#N/A,FALSE,"Data &amp; Key Results";#N/A,#N/A,FALSE,"Summary Template";#N/A,#N/A,FALSE,"Budget";#N/A,#N/A,FALSE,"Present Value Comparison";#N/A,#N/A,FALSE,"Cashflow";#N/A,#N/A,FALSE,"Income";#N/A,#N/A,FALSE,"Inputs"}</definedName>
    <definedName name="mason2_1" localSheetId="22" hidden="1">{#N/A,#N/A,FALSE,"Data &amp; Key Results";#N/A,#N/A,FALSE,"Summary Template";#N/A,#N/A,FALSE,"Budget";#N/A,#N/A,FALSE,"Present Value Comparison";#N/A,#N/A,FALSE,"Cashflow";#N/A,#N/A,FALSE,"Income";#N/A,#N/A,FALSE,"Inputs"}</definedName>
    <definedName name="mason2_1" localSheetId="1" hidden="1">{#N/A,#N/A,FALSE,"Data &amp; Key Results";#N/A,#N/A,FALSE,"Summary Template";#N/A,#N/A,FALSE,"Budget";#N/A,#N/A,FALSE,"Present Value Comparison";#N/A,#N/A,FALSE,"Cashflow";#N/A,#N/A,FALSE,"Income";#N/A,#N/A,FALSE,"Inputs"}</definedName>
    <definedName name="mason2_1" localSheetId="26" hidden="1">{#N/A,#N/A,FALSE,"Data &amp; Key Results";#N/A,#N/A,FALSE,"Summary Template";#N/A,#N/A,FALSE,"Budget";#N/A,#N/A,FALSE,"Present Value Comparison";#N/A,#N/A,FALSE,"Cashflow";#N/A,#N/A,FALSE,"Income";#N/A,#N/A,FALSE,"Inputs"}</definedName>
    <definedName name="mason2_1" localSheetId="23"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17" hidden="1">{#N/A,#N/A,FALSE,"Data &amp; Key Results";#N/A,#N/A,FALSE,"Summary Template";#N/A,#N/A,FALSE,"Budget";#N/A,#N/A,FALSE,"Present Value Comparison";#N/A,#N/A,FALSE,"Cashflow";#N/A,#N/A,FALSE,"Income";#N/A,#N/A,FALSE,"Inputs"}</definedName>
    <definedName name="mason3" localSheetId="18" hidden="1">{#N/A,#N/A,FALSE,"Data &amp; Key Results";#N/A,#N/A,FALSE,"Summary Template";#N/A,#N/A,FALSE,"Budget";#N/A,#N/A,FALSE,"Present Value Comparison";#N/A,#N/A,FALSE,"Cashflow";#N/A,#N/A,FALSE,"Income";#N/A,#N/A,FALSE,"Inputs"}</definedName>
    <definedName name="mason3" localSheetId="19" hidden="1">{#N/A,#N/A,FALSE,"Data &amp; Key Results";#N/A,#N/A,FALSE,"Summary Template";#N/A,#N/A,FALSE,"Budget";#N/A,#N/A,FALSE,"Present Value Comparison";#N/A,#N/A,FALSE,"Cashflow";#N/A,#N/A,FALSE,"Income";#N/A,#N/A,FALSE,"Inputs"}</definedName>
    <definedName name="mason3" localSheetId="20" hidden="1">{#N/A,#N/A,FALSE,"Data &amp; Key Results";#N/A,#N/A,FALSE,"Summary Template";#N/A,#N/A,FALSE,"Budget";#N/A,#N/A,FALSE,"Present Value Comparison";#N/A,#N/A,FALSE,"Cashflow";#N/A,#N/A,FALSE,"Income";#N/A,#N/A,FALSE,"Inputs"}</definedName>
    <definedName name="mason3" localSheetId="21" hidden="1">{#N/A,#N/A,FALSE,"Data &amp; Key Results";#N/A,#N/A,FALSE,"Summary Template";#N/A,#N/A,FALSE,"Budget";#N/A,#N/A,FALSE,"Present Value Comparison";#N/A,#N/A,FALSE,"Cashflow";#N/A,#N/A,FALSE,"Income";#N/A,#N/A,FALSE,"Inputs"}</definedName>
    <definedName name="mason3" localSheetId="22"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26" hidden="1">{#N/A,#N/A,FALSE,"Data &amp; Key Results";#N/A,#N/A,FALSE,"Summary Template";#N/A,#N/A,FALSE,"Budget";#N/A,#N/A,FALSE,"Present Value Comparison";#N/A,#N/A,FALSE,"Cashflow";#N/A,#N/A,FALSE,"Income";#N/A,#N/A,FALSE,"Inputs"}</definedName>
    <definedName name="mason3" localSheetId="23"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17" hidden="1">{#N/A,#N/A,FALSE,"Data &amp; Key Results";#N/A,#N/A,FALSE,"Summary Template";#N/A,#N/A,FALSE,"Budget";#N/A,#N/A,FALSE,"Present Value Comparison";#N/A,#N/A,FALSE,"Cashflow";#N/A,#N/A,FALSE,"Income";#N/A,#N/A,FALSE,"Inputs"}</definedName>
    <definedName name="mason3_1" localSheetId="18" hidden="1">{#N/A,#N/A,FALSE,"Data &amp; Key Results";#N/A,#N/A,FALSE,"Summary Template";#N/A,#N/A,FALSE,"Budget";#N/A,#N/A,FALSE,"Present Value Comparison";#N/A,#N/A,FALSE,"Cashflow";#N/A,#N/A,FALSE,"Income";#N/A,#N/A,FALSE,"Inputs"}</definedName>
    <definedName name="mason3_1" localSheetId="19" hidden="1">{#N/A,#N/A,FALSE,"Data &amp; Key Results";#N/A,#N/A,FALSE,"Summary Template";#N/A,#N/A,FALSE,"Budget";#N/A,#N/A,FALSE,"Present Value Comparison";#N/A,#N/A,FALSE,"Cashflow";#N/A,#N/A,FALSE,"Income";#N/A,#N/A,FALSE,"Inputs"}</definedName>
    <definedName name="mason3_1" localSheetId="20" hidden="1">{#N/A,#N/A,FALSE,"Data &amp; Key Results";#N/A,#N/A,FALSE,"Summary Template";#N/A,#N/A,FALSE,"Budget";#N/A,#N/A,FALSE,"Present Value Comparison";#N/A,#N/A,FALSE,"Cashflow";#N/A,#N/A,FALSE,"Income";#N/A,#N/A,FALSE,"Inputs"}</definedName>
    <definedName name="mason3_1" localSheetId="21" hidden="1">{#N/A,#N/A,FALSE,"Data &amp; Key Results";#N/A,#N/A,FALSE,"Summary Template";#N/A,#N/A,FALSE,"Budget";#N/A,#N/A,FALSE,"Present Value Comparison";#N/A,#N/A,FALSE,"Cashflow";#N/A,#N/A,FALSE,"Income";#N/A,#N/A,FALSE,"Inputs"}</definedName>
    <definedName name="mason3_1" localSheetId="22" hidden="1">{#N/A,#N/A,FALSE,"Data &amp; Key Results";#N/A,#N/A,FALSE,"Summary Template";#N/A,#N/A,FALSE,"Budget";#N/A,#N/A,FALSE,"Present Value Comparison";#N/A,#N/A,FALSE,"Cashflow";#N/A,#N/A,FALSE,"Income";#N/A,#N/A,FALSE,"Inputs"}</definedName>
    <definedName name="mason3_1" localSheetId="1" hidden="1">{#N/A,#N/A,FALSE,"Data &amp; Key Results";#N/A,#N/A,FALSE,"Summary Template";#N/A,#N/A,FALSE,"Budget";#N/A,#N/A,FALSE,"Present Value Comparison";#N/A,#N/A,FALSE,"Cashflow";#N/A,#N/A,FALSE,"Income";#N/A,#N/A,FALSE,"Inputs"}</definedName>
    <definedName name="mason3_1" localSheetId="26" hidden="1">{#N/A,#N/A,FALSE,"Data &amp; Key Results";#N/A,#N/A,FALSE,"Summary Template";#N/A,#N/A,FALSE,"Budget";#N/A,#N/A,FALSE,"Present Value Comparison";#N/A,#N/A,FALSE,"Cashflow";#N/A,#N/A,FALSE,"Income";#N/A,#N/A,FALSE,"Inputs"}</definedName>
    <definedName name="mason3_1" localSheetId="23"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17" hidden="1">{#N/A,#N/A,FALSE,"Data &amp; Key Results";#N/A,#N/A,FALSE,"Summary Template";#N/A,#N/A,FALSE,"Budget";#N/A,#N/A,FALSE,"Present Value Comparison";#N/A,#N/A,FALSE,"Cashflow";#N/A,#N/A,FALSE,"Income";#N/A,#N/A,FALSE,"Inputs"}</definedName>
    <definedName name="mason4" localSheetId="18" hidden="1">{#N/A,#N/A,FALSE,"Data &amp; Key Results";#N/A,#N/A,FALSE,"Summary Template";#N/A,#N/A,FALSE,"Budget";#N/A,#N/A,FALSE,"Present Value Comparison";#N/A,#N/A,FALSE,"Cashflow";#N/A,#N/A,FALSE,"Income";#N/A,#N/A,FALSE,"Inputs"}</definedName>
    <definedName name="mason4" localSheetId="19" hidden="1">{#N/A,#N/A,FALSE,"Data &amp; Key Results";#N/A,#N/A,FALSE,"Summary Template";#N/A,#N/A,FALSE,"Budget";#N/A,#N/A,FALSE,"Present Value Comparison";#N/A,#N/A,FALSE,"Cashflow";#N/A,#N/A,FALSE,"Income";#N/A,#N/A,FALSE,"Inputs"}</definedName>
    <definedName name="mason4" localSheetId="20" hidden="1">{#N/A,#N/A,FALSE,"Data &amp; Key Results";#N/A,#N/A,FALSE,"Summary Template";#N/A,#N/A,FALSE,"Budget";#N/A,#N/A,FALSE,"Present Value Comparison";#N/A,#N/A,FALSE,"Cashflow";#N/A,#N/A,FALSE,"Income";#N/A,#N/A,FALSE,"Inputs"}</definedName>
    <definedName name="mason4" localSheetId="21" hidden="1">{#N/A,#N/A,FALSE,"Data &amp; Key Results";#N/A,#N/A,FALSE,"Summary Template";#N/A,#N/A,FALSE,"Budget";#N/A,#N/A,FALSE,"Present Value Comparison";#N/A,#N/A,FALSE,"Cashflow";#N/A,#N/A,FALSE,"Income";#N/A,#N/A,FALSE,"Inputs"}</definedName>
    <definedName name="mason4" localSheetId="22"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26" hidden="1">{#N/A,#N/A,FALSE,"Data &amp; Key Results";#N/A,#N/A,FALSE,"Summary Template";#N/A,#N/A,FALSE,"Budget";#N/A,#N/A,FALSE,"Present Value Comparison";#N/A,#N/A,FALSE,"Cashflow";#N/A,#N/A,FALSE,"Income";#N/A,#N/A,FALSE,"Inputs"}</definedName>
    <definedName name="mason4" localSheetId="2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17" hidden="1">{#N/A,#N/A,FALSE,"Data &amp; Key Results";#N/A,#N/A,FALSE,"Summary Template";#N/A,#N/A,FALSE,"Budget";#N/A,#N/A,FALSE,"Present Value Comparison";#N/A,#N/A,FALSE,"Cashflow";#N/A,#N/A,FALSE,"Income";#N/A,#N/A,FALSE,"Inputs"}</definedName>
    <definedName name="mason4_1" localSheetId="18" hidden="1">{#N/A,#N/A,FALSE,"Data &amp; Key Results";#N/A,#N/A,FALSE,"Summary Template";#N/A,#N/A,FALSE,"Budget";#N/A,#N/A,FALSE,"Present Value Comparison";#N/A,#N/A,FALSE,"Cashflow";#N/A,#N/A,FALSE,"Income";#N/A,#N/A,FALSE,"Inputs"}</definedName>
    <definedName name="mason4_1" localSheetId="19" hidden="1">{#N/A,#N/A,FALSE,"Data &amp; Key Results";#N/A,#N/A,FALSE,"Summary Template";#N/A,#N/A,FALSE,"Budget";#N/A,#N/A,FALSE,"Present Value Comparison";#N/A,#N/A,FALSE,"Cashflow";#N/A,#N/A,FALSE,"Income";#N/A,#N/A,FALSE,"Inputs"}</definedName>
    <definedName name="mason4_1" localSheetId="20" hidden="1">{#N/A,#N/A,FALSE,"Data &amp; Key Results";#N/A,#N/A,FALSE,"Summary Template";#N/A,#N/A,FALSE,"Budget";#N/A,#N/A,FALSE,"Present Value Comparison";#N/A,#N/A,FALSE,"Cashflow";#N/A,#N/A,FALSE,"Income";#N/A,#N/A,FALSE,"Inputs"}</definedName>
    <definedName name="mason4_1" localSheetId="21" hidden="1">{#N/A,#N/A,FALSE,"Data &amp; Key Results";#N/A,#N/A,FALSE,"Summary Template";#N/A,#N/A,FALSE,"Budget";#N/A,#N/A,FALSE,"Present Value Comparison";#N/A,#N/A,FALSE,"Cashflow";#N/A,#N/A,FALSE,"Income";#N/A,#N/A,FALSE,"Inputs"}</definedName>
    <definedName name="mason4_1" localSheetId="22" hidden="1">{#N/A,#N/A,FALSE,"Data &amp; Key Results";#N/A,#N/A,FALSE,"Summary Template";#N/A,#N/A,FALSE,"Budget";#N/A,#N/A,FALSE,"Present Value Comparison";#N/A,#N/A,FALSE,"Cashflow";#N/A,#N/A,FALSE,"Income";#N/A,#N/A,FALSE,"Inputs"}</definedName>
    <definedName name="mason4_1" localSheetId="1" hidden="1">{#N/A,#N/A,FALSE,"Data &amp; Key Results";#N/A,#N/A,FALSE,"Summary Template";#N/A,#N/A,FALSE,"Budget";#N/A,#N/A,FALSE,"Present Value Comparison";#N/A,#N/A,FALSE,"Cashflow";#N/A,#N/A,FALSE,"Income";#N/A,#N/A,FALSE,"Inputs"}</definedName>
    <definedName name="mason4_1" localSheetId="26" hidden="1">{#N/A,#N/A,FALSE,"Data &amp; Key Results";#N/A,#N/A,FALSE,"Summary Template";#N/A,#N/A,FALSE,"Budget";#N/A,#N/A,FALSE,"Present Value Comparison";#N/A,#N/A,FALSE,"Cashflow";#N/A,#N/A,FALSE,"Income";#N/A,#N/A,FALSE,"Inputs"}</definedName>
    <definedName name="mason4_1" localSheetId="23"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17" hidden="1">{#N/A,#N/A,FALSE,"Data &amp; Key Results";#N/A,#N/A,FALSE,"Summary Template";#N/A,#N/A,FALSE,"Budget";#N/A,#N/A,FALSE,"Present Value Comparison";#N/A,#N/A,FALSE,"Cashflow";#N/A,#N/A,FALSE,"Income";#N/A,#N/A,FALSE,"Inputs"}</definedName>
    <definedName name="mason5" localSheetId="18" hidden="1">{#N/A,#N/A,FALSE,"Data &amp; Key Results";#N/A,#N/A,FALSE,"Summary Template";#N/A,#N/A,FALSE,"Budget";#N/A,#N/A,FALSE,"Present Value Comparison";#N/A,#N/A,FALSE,"Cashflow";#N/A,#N/A,FALSE,"Income";#N/A,#N/A,FALSE,"Inputs"}</definedName>
    <definedName name="mason5" localSheetId="19" hidden="1">{#N/A,#N/A,FALSE,"Data &amp; Key Results";#N/A,#N/A,FALSE,"Summary Template";#N/A,#N/A,FALSE,"Budget";#N/A,#N/A,FALSE,"Present Value Comparison";#N/A,#N/A,FALSE,"Cashflow";#N/A,#N/A,FALSE,"Income";#N/A,#N/A,FALSE,"Inputs"}</definedName>
    <definedName name="mason5" localSheetId="20" hidden="1">{#N/A,#N/A,FALSE,"Data &amp; Key Results";#N/A,#N/A,FALSE,"Summary Template";#N/A,#N/A,FALSE,"Budget";#N/A,#N/A,FALSE,"Present Value Comparison";#N/A,#N/A,FALSE,"Cashflow";#N/A,#N/A,FALSE,"Income";#N/A,#N/A,FALSE,"Inputs"}</definedName>
    <definedName name="mason5" localSheetId="21" hidden="1">{#N/A,#N/A,FALSE,"Data &amp; Key Results";#N/A,#N/A,FALSE,"Summary Template";#N/A,#N/A,FALSE,"Budget";#N/A,#N/A,FALSE,"Present Value Comparison";#N/A,#N/A,FALSE,"Cashflow";#N/A,#N/A,FALSE,"Income";#N/A,#N/A,FALSE,"Inputs"}</definedName>
    <definedName name="mason5" localSheetId="22"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26" hidden="1">{#N/A,#N/A,FALSE,"Data &amp; Key Results";#N/A,#N/A,FALSE,"Summary Template";#N/A,#N/A,FALSE,"Budget";#N/A,#N/A,FALSE,"Present Value Comparison";#N/A,#N/A,FALSE,"Cashflow";#N/A,#N/A,FALSE,"Income";#N/A,#N/A,FALSE,"Inputs"}</definedName>
    <definedName name="mason5" localSheetId="23"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17" hidden="1">{#N/A,#N/A,FALSE,"Data &amp; Key Results";#N/A,#N/A,FALSE,"Summary Template";#N/A,#N/A,FALSE,"Budget";#N/A,#N/A,FALSE,"Present Value Comparison";#N/A,#N/A,FALSE,"Cashflow";#N/A,#N/A,FALSE,"Income";#N/A,#N/A,FALSE,"Inputs"}</definedName>
    <definedName name="mason5_1" localSheetId="18" hidden="1">{#N/A,#N/A,FALSE,"Data &amp; Key Results";#N/A,#N/A,FALSE,"Summary Template";#N/A,#N/A,FALSE,"Budget";#N/A,#N/A,FALSE,"Present Value Comparison";#N/A,#N/A,FALSE,"Cashflow";#N/A,#N/A,FALSE,"Income";#N/A,#N/A,FALSE,"Inputs"}</definedName>
    <definedName name="mason5_1" localSheetId="19" hidden="1">{#N/A,#N/A,FALSE,"Data &amp; Key Results";#N/A,#N/A,FALSE,"Summary Template";#N/A,#N/A,FALSE,"Budget";#N/A,#N/A,FALSE,"Present Value Comparison";#N/A,#N/A,FALSE,"Cashflow";#N/A,#N/A,FALSE,"Income";#N/A,#N/A,FALSE,"Inputs"}</definedName>
    <definedName name="mason5_1" localSheetId="20" hidden="1">{#N/A,#N/A,FALSE,"Data &amp; Key Results";#N/A,#N/A,FALSE,"Summary Template";#N/A,#N/A,FALSE,"Budget";#N/A,#N/A,FALSE,"Present Value Comparison";#N/A,#N/A,FALSE,"Cashflow";#N/A,#N/A,FALSE,"Income";#N/A,#N/A,FALSE,"Inputs"}</definedName>
    <definedName name="mason5_1" localSheetId="21" hidden="1">{#N/A,#N/A,FALSE,"Data &amp; Key Results";#N/A,#N/A,FALSE,"Summary Template";#N/A,#N/A,FALSE,"Budget";#N/A,#N/A,FALSE,"Present Value Comparison";#N/A,#N/A,FALSE,"Cashflow";#N/A,#N/A,FALSE,"Income";#N/A,#N/A,FALSE,"Inputs"}</definedName>
    <definedName name="mason5_1" localSheetId="22" hidden="1">{#N/A,#N/A,FALSE,"Data &amp; Key Results";#N/A,#N/A,FALSE,"Summary Template";#N/A,#N/A,FALSE,"Budget";#N/A,#N/A,FALSE,"Present Value Comparison";#N/A,#N/A,FALSE,"Cashflow";#N/A,#N/A,FALSE,"Income";#N/A,#N/A,FALSE,"Inputs"}</definedName>
    <definedName name="mason5_1" localSheetId="1" hidden="1">{#N/A,#N/A,FALSE,"Data &amp; Key Results";#N/A,#N/A,FALSE,"Summary Template";#N/A,#N/A,FALSE,"Budget";#N/A,#N/A,FALSE,"Present Value Comparison";#N/A,#N/A,FALSE,"Cashflow";#N/A,#N/A,FALSE,"Income";#N/A,#N/A,FALSE,"Inputs"}</definedName>
    <definedName name="mason5_1" localSheetId="26" hidden="1">{#N/A,#N/A,FALSE,"Data &amp; Key Results";#N/A,#N/A,FALSE,"Summary Template";#N/A,#N/A,FALSE,"Budget";#N/A,#N/A,FALSE,"Present Value Comparison";#N/A,#N/A,FALSE,"Cashflow";#N/A,#N/A,FALSE,"Income";#N/A,#N/A,FALSE,"Inputs"}</definedName>
    <definedName name="mason5_1" localSheetId="23"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17" hidden="1">{#N/A,#N/A,FALSE,"Data &amp; Key Results";#N/A,#N/A,FALSE,"Summary Template";#N/A,#N/A,FALSE,"Budget";#N/A,#N/A,FALSE,"Present Value Comparison";#N/A,#N/A,FALSE,"Cashflow";#N/A,#N/A,FALSE,"Income";#N/A,#N/A,FALSE,"Inputs"}</definedName>
    <definedName name="masonII" localSheetId="18" hidden="1">{#N/A,#N/A,FALSE,"Data &amp; Key Results";#N/A,#N/A,FALSE,"Summary Template";#N/A,#N/A,FALSE,"Budget";#N/A,#N/A,FALSE,"Present Value Comparison";#N/A,#N/A,FALSE,"Cashflow";#N/A,#N/A,FALSE,"Income";#N/A,#N/A,FALSE,"Inputs"}</definedName>
    <definedName name="masonII" localSheetId="19" hidden="1">{#N/A,#N/A,FALSE,"Data &amp; Key Results";#N/A,#N/A,FALSE,"Summary Template";#N/A,#N/A,FALSE,"Budget";#N/A,#N/A,FALSE,"Present Value Comparison";#N/A,#N/A,FALSE,"Cashflow";#N/A,#N/A,FALSE,"Income";#N/A,#N/A,FALSE,"Inputs"}</definedName>
    <definedName name="masonII" localSheetId="20" hidden="1">{#N/A,#N/A,FALSE,"Data &amp; Key Results";#N/A,#N/A,FALSE,"Summary Template";#N/A,#N/A,FALSE,"Budget";#N/A,#N/A,FALSE,"Present Value Comparison";#N/A,#N/A,FALSE,"Cashflow";#N/A,#N/A,FALSE,"Income";#N/A,#N/A,FALSE,"Inputs"}</definedName>
    <definedName name="masonII" localSheetId="21" hidden="1">{#N/A,#N/A,FALSE,"Data &amp; Key Results";#N/A,#N/A,FALSE,"Summary Template";#N/A,#N/A,FALSE,"Budget";#N/A,#N/A,FALSE,"Present Value Comparison";#N/A,#N/A,FALSE,"Cashflow";#N/A,#N/A,FALSE,"Income";#N/A,#N/A,FALSE,"Inputs"}</definedName>
    <definedName name="masonII" localSheetId="22"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26" hidden="1">{#N/A,#N/A,FALSE,"Data &amp; Key Results";#N/A,#N/A,FALSE,"Summary Template";#N/A,#N/A,FALSE,"Budget";#N/A,#N/A,FALSE,"Present Value Comparison";#N/A,#N/A,FALSE,"Cashflow";#N/A,#N/A,FALSE,"Income";#N/A,#N/A,FALSE,"Inputs"}</definedName>
    <definedName name="masonII" localSheetId="23"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17" hidden="1">{#N/A,#N/A,FALSE,"Data &amp; Key Results";#N/A,#N/A,FALSE,"Summary Template";#N/A,#N/A,FALSE,"Budget";#N/A,#N/A,FALSE,"Present Value Comparison";#N/A,#N/A,FALSE,"Cashflow";#N/A,#N/A,FALSE,"Income";#N/A,#N/A,FALSE,"Inputs"}</definedName>
    <definedName name="masonII_1" localSheetId="18" hidden="1">{#N/A,#N/A,FALSE,"Data &amp; Key Results";#N/A,#N/A,FALSE,"Summary Template";#N/A,#N/A,FALSE,"Budget";#N/A,#N/A,FALSE,"Present Value Comparison";#N/A,#N/A,FALSE,"Cashflow";#N/A,#N/A,FALSE,"Income";#N/A,#N/A,FALSE,"Inputs"}</definedName>
    <definedName name="masonII_1" localSheetId="19" hidden="1">{#N/A,#N/A,FALSE,"Data &amp; Key Results";#N/A,#N/A,FALSE,"Summary Template";#N/A,#N/A,FALSE,"Budget";#N/A,#N/A,FALSE,"Present Value Comparison";#N/A,#N/A,FALSE,"Cashflow";#N/A,#N/A,FALSE,"Income";#N/A,#N/A,FALSE,"Inputs"}</definedName>
    <definedName name="masonII_1" localSheetId="20" hidden="1">{#N/A,#N/A,FALSE,"Data &amp; Key Results";#N/A,#N/A,FALSE,"Summary Template";#N/A,#N/A,FALSE,"Budget";#N/A,#N/A,FALSE,"Present Value Comparison";#N/A,#N/A,FALSE,"Cashflow";#N/A,#N/A,FALSE,"Income";#N/A,#N/A,FALSE,"Inputs"}</definedName>
    <definedName name="masonII_1" localSheetId="21" hidden="1">{#N/A,#N/A,FALSE,"Data &amp; Key Results";#N/A,#N/A,FALSE,"Summary Template";#N/A,#N/A,FALSE,"Budget";#N/A,#N/A,FALSE,"Present Value Comparison";#N/A,#N/A,FALSE,"Cashflow";#N/A,#N/A,FALSE,"Income";#N/A,#N/A,FALSE,"Inputs"}</definedName>
    <definedName name="masonII_1" localSheetId="22" hidden="1">{#N/A,#N/A,FALSE,"Data &amp; Key Results";#N/A,#N/A,FALSE,"Summary Template";#N/A,#N/A,FALSE,"Budget";#N/A,#N/A,FALSE,"Present Value Comparison";#N/A,#N/A,FALSE,"Cashflow";#N/A,#N/A,FALSE,"Income";#N/A,#N/A,FALSE,"Inputs"}</definedName>
    <definedName name="masonII_1" localSheetId="1" hidden="1">{#N/A,#N/A,FALSE,"Data &amp; Key Results";#N/A,#N/A,FALSE,"Summary Template";#N/A,#N/A,FALSE,"Budget";#N/A,#N/A,FALSE,"Present Value Comparison";#N/A,#N/A,FALSE,"Cashflow";#N/A,#N/A,FALSE,"Income";#N/A,#N/A,FALSE,"Inputs"}</definedName>
    <definedName name="masonII_1" localSheetId="26" hidden="1">{#N/A,#N/A,FALSE,"Data &amp; Key Results";#N/A,#N/A,FALSE,"Summary Template";#N/A,#N/A,FALSE,"Budget";#N/A,#N/A,FALSE,"Present Value Comparison";#N/A,#N/A,FALSE,"Cashflow";#N/A,#N/A,FALSE,"Income";#N/A,#N/A,FALSE,"Inputs"}</definedName>
    <definedName name="masonII_1" localSheetId="23"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atbidcost">#REF!</definedName>
    <definedName name="Material_Budgeting_Dollars">#REF!</definedName>
    <definedName name="Material_CC">#REF!</definedName>
    <definedName name="Material_Cont">#REF!</definedName>
    <definedName name="Material_Escalation">#REF!</definedName>
    <definedName name="Material_Freight">#REF!</definedName>
    <definedName name="Material_Tax_Dollars">#REF!</definedName>
    <definedName name="MatlFactor.COA">#REF!</definedName>
    <definedName name="MatlFactor.LocCode">#REF!</definedName>
    <definedName name="matrix">#REF!</definedName>
    <definedName name="matrix1">#REF!</definedName>
    <definedName name="matrix2">#REF!</definedName>
    <definedName name="Max">#REF!</definedName>
    <definedName name="max_debt">#REF!</definedName>
    <definedName name="MaxContract">#REF!</definedName>
    <definedName name="maxdeb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r">#REF!</definedName>
    <definedName name="May">#REF!</definedName>
    <definedName name="MayDRS">#REF!</definedName>
    <definedName name="MayNSRS">#REF!</definedName>
    <definedName name="Mayo">#REF!</definedName>
    <definedName name="mayr">#REF!</definedName>
    <definedName name="MayRRS">#REF!</definedName>
    <definedName name="MayURS">#REF!</definedName>
    <definedName name="mb_inputLocation" localSheetId="17" hidden="1">#REF!</definedName>
    <definedName name="mb_inputLocation" localSheetId="18" hidden="1">#REF!</definedName>
    <definedName name="mb_inputLocation" localSheetId="19" hidden="1">#REF!</definedName>
    <definedName name="mb_inputLocation" localSheetId="20" hidden="1">#REF!</definedName>
    <definedName name="mb_inputLocation" localSheetId="21" hidden="1">#REF!</definedName>
    <definedName name="mb_inputLocation" localSheetId="22" hidden="1">#REF!</definedName>
    <definedName name="mb_inputLocation" localSheetId="1" hidden="1">#REF!</definedName>
    <definedName name="mb_inputLocation" hidden="1">#REF!</definedName>
    <definedName name="MBURD">#REF!</definedName>
    <definedName name="MCARE_RATE">#REF!</definedName>
    <definedName name="MCASH">#REF!</definedName>
    <definedName name="mcb">#REF!</definedName>
    <definedName name="mccacst">#REF!</definedName>
    <definedName name="mccact">#REF!</definedName>
    <definedName name="mccash">#REF!</definedName>
    <definedName name="mcccum">#REF!</definedName>
    <definedName name="McClain" localSheetId="17" hidden="1">{"PAGE_1",#N/A,FALSE,"MONTH"}</definedName>
    <definedName name="McClain" localSheetId="18" hidden="1">{"PAGE_1",#N/A,FALSE,"MONTH"}</definedName>
    <definedName name="McClain" localSheetId="19" hidden="1">{"PAGE_1",#N/A,FALSE,"MONTH"}</definedName>
    <definedName name="McClain" localSheetId="20" hidden="1">{"PAGE_1",#N/A,FALSE,"MONTH"}</definedName>
    <definedName name="McClain" localSheetId="21" hidden="1">{"PAGE_1",#N/A,FALSE,"MONTH"}</definedName>
    <definedName name="McClain" localSheetId="22" hidden="1">{"PAGE_1",#N/A,FALSE,"MONTH"}</definedName>
    <definedName name="McClain" localSheetId="1" hidden="1">{"PAGE_1",#N/A,FALSE,"MONTH"}</definedName>
    <definedName name="McClain" localSheetId="26" hidden="1">{"PAGE_1",#N/A,FALSE,"MONTH"}</definedName>
    <definedName name="McClain" localSheetId="23" hidden="1">{"PAGE_1",#N/A,FALSE,"MONTH"}</definedName>
    <definedName name="McClain" hidden="1">{"PAGE_1",#N/A,FALSE,"MONTH"}</definedName>
    <definedName name="MCCLAIN2" localSheetId="17" hidden="1">{"PAGE_1",#N/A,FALSE,"MONTH"}</definedName>
    <definedName name="MCCLAIN2" localSheetId="18" hidden="1">{"PAGE_1",#N/A,FALSE,"MONTH"}</definedName>
    <definedName name="MCCLAIN2" localSheetId="19" hidden="1">{"PAGE_1",#N/A,FALSE,"MONTH"}</definedName>
    <definedName name="MCCLAIN2" localSheetId="20" hidden="1">{"PAGE_1",#N/A,FALSE,"MONTH"}</definedName>
    <definedName name="MCCLAIN2" localSheetId="21" hidden="1">{"PAGE_1",#N/A,FALSE,"MONTH"}</definedName>
    <definedName name="MCCLAIN2" localSheetId="22" hidden="1">{"PAGE_1",#N/A,FALSE,"MONTH"}</definedName>
    <definedName name="MCCLAIN2" localSheetId="1" hidden="1">{"PAGE_1",#N/A,FALSE,"MONTH"}</definedName>
    <definedName name="MCCLAIN2" localSheetId="26" hidden="1">{"PAGE_1",#N/A,FALSE,"MONTH"}</definedName>
    <definedName name="MCCLAIN2" localSheetId="23" hidden="1">{"PAGE_1",#N/A,FALSE,"MONTH"}</definedName>
    <definedName name="MCCLAIN2" hidden="1">{"PAGE_1",#N/A,FALSE,"MONTH"}</definedName>
    <definedName name="mccmo">#REF!</definedName>
    <definedName name="mccmw">#REF!</definedName>
    <definedName name="mccrev">#REF!</definedName>
    <definedName name="mccs">#REF!</definedName>
    <definedName name="mccsust">#REF!</definedName>
    <definedName name="mccw">#REF!</definedName>
    <definedName name="mccytd">#REF!</definedName>
    <definedName name="MCI">#REF!</definedName>
    <definedName name="MCLLBR">#REF!</definedName>
    <definedName name="mcoacst">#REF!</definedName>
    <definedName name="mcoact">#REF!</definedName>
    <definedName name="mcoash">#REF!</definedName>
    <definedName name="mcocum">#REF!</definedName>
    <definedName name="mcomo">#REF!</definedName>
    <definedName name="mcomw">#REF!</definedName>
    <definedName name="mcorev">#REF!</definedName>
    <definedName name="mcos">#REF!</definedName>
    <definedName name="mcosust">#REF!</definedName>
    <definedName name="mcow">#REF!</definedName>
    <definedName name="mcoytd">#REF!</definedName>
    <definedName name="MCPRC2">#REF!</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ls_Enter_Dollars">#REF!</definedName>
    <definedName name="Mech_Dollars">#REF!</definedName>
    <definedName name="Mech_Hours">#REF!</definedName>
    <definedName name="MechHide">#REF!</definedName>
    <definedName name="MEdate">#REF!</definedName>
    <definedName name="MEDTABLE">#REF!</definedName>
    <definedName name="MEDTABLE2">#REF!</definedName>
    <definedName name="MEHINST">#REF!</definedName>
    <definedName name="MEHLBR">#REF!</definedName>
    <definedName name="MEHMAT">#REF!</definedName>
    <definedName name="MEPRC2">#REF!</definedName>
    <definedName name="MERCH_SCN">#REF!</definedName>
    <definedName name="MerchantCap">#REF!</definedName>
    <definedName name="merg">#REF!</definedName>
    <definedName name="merge">#REF!</definedName>
    <definedName name="METER">#REF!</definedName>
    <definedName name="MFIII">#REF!</definedName>
    <definedName name="mgmt">#REF!</definedName>
    <definedName name="mgmt2">#REF!</definedName>
    <definedName name="mgmtCarry">#REF!</definedName>
    <definedName name="mgmtFee">#REF!</definedName>
    <definedName name="MgnName">#REF!</definedName>
    <definedName name="MHS">#REF!</definedName>
    <definedName name="MI">#REF!</definedName>
    <definedName name="michael">#REF!,#REF!,#REF!,#REF!</definedName>
    <definedName name="michael2">#REF!,#REF!,#REF!,#REF!</definedName>
    <definedName name="Mid_C___DJ_Off_Peak__F">#REF!</definedName>
    <definedName name="Mid_C___DJ_Off_Peak__NF">#REF!</definedName>
    <definedName name="Mid_C___DJ_On_Peak__F">#REF!</definedName>
    <definedName name="Mid_C___DJ_On_Peak__NF">#REF!</definedName>
    <definedName name="MIDC">#REF!</definedName>
    <definedName name="MIDW">#REF!</definedName>
    <definedName name="Midwest_Pipelines_EBIT">#REF!</definedName>
    <definedName name="MIDWPK">#REF!</definedName>
    <definedName name="Mig_1">#REF!</definedName>
    <definedName name="Mig_2">#REF!</definedName>
    <definedName name="Mig_3">#REF!</definedName>
    <definedName name="migration_exhibit_letter">#REF!</definedName>
    <definedName name="migration1">#REF!</definedName>
    <definedName name="MIKE_GAS">#REF!</definedName>
    <definedName name="MIKE_MMBTu">#REF!</definedName>
    <definedName name="Miller" localSheetId="17" hidden="1">{#N/A,#N/A,FALSE,"Expenditures";#N/A,#N/A,FALSE,"Property Placed In-Service";#N/A,#N/A,FALSE,"CWIP Balances"}</definedName>
    <definedName name="Miller" localSheetId="18" hidden="1">{#N/A,#N/A,FALSE,"Expenditures";#N/A,#N/A,FALSE,"Property Placed In-Service";#N/A,#N/A,FALSE,"CWIP Balances"}</definedName>
    <definedName name="Miller" localSheetId="19" hidden="1">{#N/A,#N/A,FALSE,"Expenditures";#N/A,#N/A,FALSE,"Property Placed In-Service";#N/A,#N/A,FALSE,"CWIP Balances"}</definedName>
    <definedName name="Miller" localSheetId="20" hidden="1">{#N/A,#N/A,FALSE,"Expenditures";#N/A,#N/A,FALSE,"Property Placed In-Service";#N/A,#N/A,FALSE,"CWIP Balances"}</definedName>
    <definedName name="Miller" localSheetId="21" hidden="1">{#N/A,#N/A,FALSE,"Expenditures";#N/A,#N/A,FALSE,"Property Placed In-Service";#N/A,#N/A,FALSE,"CWIP Balances"}</definedName>
    <definedName name="Miller" localSheetId="22" hidden="1">{#N/A,#N/A,FALSE,"Expenditures";#N/A,#N/A,FALSE,"Property Placed In-Service";#N/A,#N/A,FALSE,"CWIP Balances"}</definedName>
    <definedName name="Miller" localSheetId="1" hidden="1">{#N/A,#N/A,FALSE,"Expenditures";#N/A,#N/A,FALSE,"Property Placed In-Service";#N/A,#N/A,FALSE,"CWIP Balances"}</definedName>
    <definedName name="Miller" localSheetId="26" hidden="1">{#N/A,#N/A,FALSE,"Expenditures";#N/A,#N/A,FALSE,"Property Placed In-Service";#N/A,#N/A,FALSE,"CWIP Balances"}</definedName>
    <definedName name="Miller" localSheetId="23" hidden="1">{#N/A,#N/A,FALSE,"Expenditures";#N/A,#N/A,FALSE,"Property Placed In-Service";#N/A,#N/A,FALSE,"CWIP Balances"}</definedName>
    <definedName name="Miller" hidden="1">{#N/A,#N/A,FALSE,"Expenditures";#N/A,#N/A,FALSE,"Property Placed In-Service";#N/A,#N/A,FALSE,"CWIP Balances"}</definedName>
    <definedName name="Miller_1" localSheetId="17" hidden="1">{#N/A,#N/A,FALSE,"Expenditures";#N/A,#N/A,FALSE,"Property Placed In-Service";#N/A,#N/A,FALSE,"CWIP Balances"}</definedName>
    <definedName name="Miller_1" localSheetId="18" hidden="1">{#N/A,#N/A,FALSE,"Expenditures";#N/A,#N/A,FALSE,"Property Placed In-Service";#N/A,#N/A,FALSE,"CWIP Balances"}</definedName>
    <definedName name="Miller_1" localSheetId="19" hidden="1">{#N/A,#N/A,FALSE,"Expenditures";#N/A,#N/A,FALSE,"Property Placed In-Service";#N/A,#N/A,FALSE,"CWIP Balances"}</definedName>
    <definedName name="Miller_1" localSheetId="20" hidden="1">{#N/A,#N/A,FALSE,"Expenditures";#N/A,#N/A,FALSE,"Property Placed In-Service";#N/A,#N/A,FALSE,"CWIP Balances"}</definedName>
    <definedName name="Miller_1" localSheetId="21" hidden="1">{#N/A,#N/A,FALSE,"Expenditures";#N/A,#N/A,FALSE,"Property Placed In-Service";#N/A,#N/A,FALSE,"CWIP Balances"}</definedName>
    <definedName name="Miller_1" localSheetId="22" hidden="1">{#N/A,#N/A,FALSE,"Expenditures";#N/A,#N/A,FALSE,"Property Placed In-Service";#N/A,#N/A,FALSE,"CWIP Balances"}</definedName>
    <definedName name="Miller_1" localSheetId="1" hidden="1">{#N/A,#N/A,FALSE,"Expenditures";#N/A,#N/A,FALSE,"Property Placed In-Service";#N/A,#N/A,FALSE,"CWIP Balances"}</definedName>
    <definedName name="Miller_1" localSheetId="26" hidden="1">{#N/A,#N/A,FALSE,"Expenditures";#N/A,#N/A,FALSE,"Property Placed In-Service";#N/A,#N/A,FALSE,"CWIP Balances"}</definedName>
    <definedName name="Miller_1" localSheetId="23" hidden="1">{#N/A,#N/A,FALSE,"Expenditures";#N/A,#N/A,FALSE,"Property Placed In-Service";#N/A,#N/A,FALSE,"CWIP Balances"}</definedName>
    <definedName name="Miller_1" hidden="1">{#N/A,#N/A,FALSE,"Expenditures";#N/A,#N/A,FALSE,"Property Placed In-Service";#N/A,#N/A,FALSE,"CWIP Balances"}</definedName>
    <definedName name="Miller_1_1" localSheetId="17" hidden="1">{#N/A,#N/A,FALSE,"Expenditures";#N/A,#N/A,FALSE,"Property Placed In-Service";#N/A,#N/A,FALSE,"CWIP Balances"}</definedName>
    <definedName name="Miller_1_1" localSheetId="18" hidden="1">{#N/A,#N/A,FALSE,"Expenditures";#N/A,#N/A,FALSE,"Property Placed In-Service";#N/A,#N/A,FALSE,"CWIP Balances"}</definedName>
    <definedName name="Miller_1_1" localSheetId="19" hidden="1">{#N/A,#N/A,FALSE,"Expenditures";#N/A,#N/A,FALSE,"Property Placed In-Service";#N/A,#N/A,FALSE,"CWIP Balances"}</definedName>
    <definedName name="Miller_1_1" localSheetId="20" hidden="1">{#N/A,#N/A,FALSE,"Expenditures";#N/A,#N/A,FALSE,"Property Placed In-Service";#N/A,#N/A,FALSE,"CWIP Balances"}</definedName>
    <definedName name="Miller_1_1" localSheetId="21" hidden="1">{#N/A,#N/A,FALSE,"Expenditures";#N/A,#N/A,FALSE,"Property Placed In-Service";#N/A,#N/A,FALSE,"CWIP Balances"}</definedName>
    <definedName name="Miller_1_1" localSheetId="22" hidden="1">{#N/A,#N/A,FALSE,"Expenditures";#N/A,#N/A,FALSE,"Property Placed In-Service";#N/A,#N/A,FALSE,"CWIP Balances"}</definedName>
    <definedName name="Miller_1_1" localSheetId="1" hidden="1">{#N/A,#N/A,FALSE,"Expenditures";#N/A,#N/A,FALSE,"Property Placed In-Service";#N/A,#N/A,FALSE,"CWIP Balances"}</definedName>
    <definedName name="Miller_1_1" localSheetId="26" hidden="1">{#N/A,#N/A,FALSE,"Expenditures";#N/A,#N/A,FALSE,"Property Placed In-Service";#N/A,#N/A,FALSE,"CWIP Balances"}</definedName>
    <definedName name="Miller_1_1" localSheetId="23" hidden="1">{#N/A,#N/A,FALSE,"Expenditures";#N/A,#N/A,FALSE,"Property Placed In-Service";#N/A,#N/A,FALSE,"CWIP Balances"}</definedName>
    <definedName name="Miller_1_1" hidden="1">{#N/A,#N/A,FALSE,"Expenditures";#N/A,#N/A,FALSE,"Property Placed In-Service";#N/A,#N/A,FALSE,"CWIP Balances"}</definedName>
    <definedName name="Miller_1_2" localSheetId="17" hidden="1">{#N/A,#N/A,FALSE,"Expenditures";#N/A,#N/A,FALSE,"Property Placed In-Service";#N/A,#N/A,FALSE,"CWIP Balances"}</definedName>
    <definedName name="Miller_1_2" localSheetId="18" hidden="1">{#N/A,#N/A,FALSE,"Expenditures";#N/A,#N/A,FALSE,"Property Placed In-Service";#N/A,#N/A,FALSE,"CWIP Balances"}</definedName>
    <definedName name="Miller_1_2" localSheetId="19" hidden="1">{#N/A,#N/A,FALSE,"Expenditures";#N/A,#N/A,FALSE,"Property Placed In-Service";#N/A,#N/A,FALSE,"CWIP Balances"}</definedName>
    <definedName name="Miller_1_2" localSheetId="20" hidden="1">{#N/A,#N/A,FALSE,"Expenditures";#N/A,#N/A,FALSE,"Property Placed In-Service";#N/A,#N/A,FALSE,"CWIP Balances"}</definedName>
    <definedName name="Miller_1_2" localSheetId="21" hidden="1">{#N/A,#N/A,FALSE,"Expenditures";#N/A,#N/A,FALSE,"Property Placed In-Service";#N/A,#N/A,FALSE,"CWIP Balances"}</definedName>
    <definedName name="Miller_1_2" localSheetId="22" hidden="1">{#N/A,#N/A,FALSE,"Expenditures";#N/A,#N/A,FALSE,"Property Placed In-Service";#N/A,#N/A,FALSE,"CWIP Balances"}</definedName>
    <definedName name="Miller_1_2" localSheetId="1" hidden="1">{#N/A,#N/A,FALSE,"Expenditures";#N/A,#N/A,FALSE,"Property Placed In-Service";#N/A,#N/A,FALSE,"CWIP Balances"}</definedName>
    <definedName name="Miller_1_2" localSheetId="26" hidden="1">{#N/A,#N/A,FALSE,"Expenditures";#N/A,#N/A,FALSE,"Property Placed In-Service";#N/A,#N/A,FALSE,"CWIP Balances"}</definedName>
    <definedName name="Miller_1_2" localSheetId="23" hidden="1">{#N/A,#N/A,FALSE,"Expenditures";#N/A,#N/A,FALSE,"Property Placed In-Service";#N/A,#N/A,FALSE,"CWIP Balances"}</definedName>
    <definedName name="Miller_1_2" hidden="1">{#N/A,#N/A,FALSE,"Expenditures";#N/A,#N/A,FALSE,"Property Placed In-Service";#N/A,#N/A,FALSE,"CWIP Balances"}</definedName>
    <definedName name="Miller_1_3" localSheetId="17" hidden="1">{#N/A,#N/A,FALSE,"Expenditures";#N/A,#N/A,FALSE,"Property Placed In-Service";#N/A,#N/A,FALSE,"CWIP Balances"}</definedName>
    <definedName name="Miller_1_3" localSheetId="18" hidden="1">{#N/A,#N/A,FALSE,"Expenditures";#N/A,#N/A,FALSE,"Property Placed In-Service";#N/A,#N/A,FALSE,"CWIP Balances"}</definedName>
    <definedName name="Miller_1_3" localSheetId="19" hidden="1">{#N/A,#N/A,FALSE,"Expenditures";#N/A,#N/A,FALSE,"Property Placed In-Service";#N/A,#N/A,FALSE,"CWIP Balances"}</definedName>
    <definedName name="Miller_1_3" localSheetId="20" hidden="1">{#N/A,#N/A,FALSE,"Expenditures";#N/A,#N/A,FALSE,"Property Placed In-Service";#N/A,#N/A,FALSE,"CWIP Balances"}</definedName>
    <definedName name="Miller_1_3" localSheetId="21" hidden="1">{#N/A,#N/A,FALSE,"Expenditures";#N/A,#N/A,FALSE,"Property Placed In-Service";#N/A,#N/A,FALSE,"CWIP Balances"}</definedName>
    <definedName name="Miller_1_3" localSheetId="22" hidden="1">{#N/A,#N/A,FALSE,"Expenditures";#N/A,#N/A,FALSE,"Property Placed In-Service";#N/A,#N/A,FALSE,"CWIP Balances"}</definedName>
    <definedName name="Miller_1_3" localSheetId="1" hidden="1">{#N/A,#N/A,FALSE,"Expenditures";#N/A,#N/A,FALSE,"Property Placed In-Service";#N/A,#N/A,FALSE,"CWIP Balances"}</definedName>
    <definedName name="Miller_1_3" localSheetId="26" hidden="1">{#N/A,#N/A,FALSE,"Expenditures";#N/A,#N/A,FALSE,"Property Placed In-Service";#N/A,#N/A,FALSE,"CWIP Balances"}</definedName>
    <definedName name="Miller_1_3" localSheetId="23" hidden="1">{#N/A,#N/A,FALSE,"Expenditures";#N/A,#N/A,FALSE,"Property Placed In-Service";#N/A,#N/A,FALSE,"CWIP Balances"}</definedName>
    <definedName name="Miller_1_3" hidden="1">{#N/A,#N/A,FALSE,"Expenditures";#N/A,#N/A,FALSE,"Property Placed In-Service";#N/A,#N/A,FALSE,"CWIP Balances"}</definedName>
    <definedName name="Miller_2" localSheetId="17" hidden="1">{#N/A,#N/A,FALSE,"Expenditures";#N/A,#N/A,FALSE,"Property Placed In-Service";#N/A,#N/A,FALSE,"CWIP Balances"}</definedName>
    <definedName name="Miller_2" localSheetId="18" hidden="1">{#N/A,#N/A,FALSE,"Expenditures";#N/A,#N/A,FALSE,"Property Placed In-Service";#N/A,#N/A,FALSE,"CWIP Balances"}</definedName>
    <definedName name="Miller_2" localSheetId="19" hidden="1">{#N/A,#N/A,FALSE,"Expenditures";#N/A,#N/A,FALSE,"Property Placed In-Service";#N/A,#N/A,FALSE,"CWIP Balances"}</definedName>
    <definedName name="Miller_2" localSheetId="20" hidden="1">{#N/A,#N/A,FALSE,"Expenditures";#N/A,#N/A,FALSE,"Property Placed In-Service";#N/A,#N/A,FALSE,"CWIP Balances"}</definedName>
    <definedName name="Miller_2" localSheetId="21" hidden="1">{#N/A,#N/A,FALSE,"Expenditures";#N/A,#N/A,FALSE,"Property Placed In-Service";#N/A,#N/A,FALSE,"CWIP Balances"}</definedName>
    <definedName name="Miller_2" localSheetId="22" hidden="1">{#N/A,#N/A,FALSE,"Expenditures";#N/A,#N/A,FALSE,"Property Placed In-Service";#N/A,#N/A,FALSE,"CWIP Balances"}</definedName>
    <definedName name="Miller_2" localSheetId="1" hidden="1">{#N/A,#N/A,FALSE,"Expenditures";#N/A,#N/A,FALSE,"Property Placed In-Service";#N/A,#N/A,FALSE,"CWIP Balances"}</definedName>
    <definedName name="Miller_2" localSheetId="26" hidden="1">{#N/A,#N/A,FALSE,"Expenditures";#N/A,#N/A,FALSE,"Property Placed In-Service";#N/A,#N/A,FALSE,"CWIP Balances"}</definedName>
    <definedName name="Miller_2" localSheetId="23" hidden="1">{#N/A,#N/A,FALSE,"Expenditures";#N/A,#N/A,FALSE,"Property Placed In-Service";#N/A,#N/A,FALSE,"CWIP Balances"}</definedName>
    <definedName name="Miller_2" hidden="1">{#N/A,#N/A,FALSE,"Expenditures";#N/A,#N/A,FALSE,"Property Placed In-Service";#N/A,#N/A,FALSE,"CWIP Balances"}</definedName>
    <definedName name="Miller_2_1" localSheetId="17" hidden="1">{#N/A,#N/A,FALSE,"Expenditures";#N/A,#N/A,FALSE,"Property Placed In-Service";#N/A,#N/A,FALSE,"CWIP Balances"}</definedName>
    <definedName name="Miller_2_1" localSheetId="18" hidden="1">{#N/A,#N/A,FALSE,"Expenditures";#N/A,#N/A,FALSE,"Property Placed In-Service";#N/A,#N/A,FALSE,"CWIP Balances"}</definedName>
    <definedName name="Miller_2_1" localSheetId="19" hidden="1">{#N/A,#N/A,FALSE,"Expenditures";#N/A,#N/A,FALSE,"Property Placed In-Service";#N/A,#N/A,FALSE,"CWIP Balances"}</definedName>
    <definedName name="Miller_2_1" localSheetId="20" hidden="1">{#N/A,#N/A,FALSE,"Expenditures";#N/A,#N/A,FALSE,"Property Placed In-Service";#N/A,#N/A,FALSE,"CWIP Balances"}</definedName>
    <definedName name="Miller_2_1" localSheetId="21" hidden="1">{#N/A,#N/A,FALSE,"Expenditures";#N/A,#N/A,FALSE,"Property Placed In-Service";#N/A,#N/A,FALSE,"CWIP Balances"}</definedName>
    <definedName name="Miller_2_1" localSheetId="22" hidden="1">{#N/A,#N/A,FALSE,"Expenditures";#N/A,#N/A,FALSE,"Property Placed In-Service";#N/A,#N/A,FALSE,"CWIP Balances"}</definedName>
    <definedName name="Miller_2_1" localSheetId="1" hidden="1">{#N/A,#N/A,FALSE,"Expenditures";#N/A,#N/A,FALSE,"Property Placed In-Service";#N/A,#N/A,FALSE,"CWIP Balances"}</definedName>
    <definedName name="Miller_2_1" localSheetId="26" hidden="1">{#N/A,#N/A,FALSE,"Expenditures";#N/A,#N/A,FALSE,"Property Placed In-Service";#N/A,#N/A,FALSE,"CWIP Balances"}</definedName>
    <definedName name="Miller_2_1" localSheetId="23" hidden="1">{#N/A,#N/A,FALSE,"Expenditures";#N/A,#N/A,FALSE,"Property Placed In-Service";#N/A,#N/A,FALSE,"CWIP Balances"}</definedName>
    <definedName name="Miller_2_1" hidden="1">{#N/A,#N/A,FALSE,"Expenditures";#N/A,#N/A,FALSE,"Property Placed In-Service";#N/A,#N/A,FALSE,"CWIP Balances"}</definedName>
    <definedName name="Miller_2_2" localSheetId="17" hidden="1">{#N/A,#N/A,FALSE,"Expenditures";#N/A,#N/A,FALSE,"Property Placed In-Service";#N/A,#N/A,FALSE,"CWIP Balances"}</definedName>
    <definedName name="Miller_2_2" localSheetId="18" hidden="1">{#N/A,#N/A,FALSE,"Expenditures";#N/A,#N/A,FALSE,"Property Placed In-Service";#N/A,#N/A,FALSE,"CWIP Balances"}</definedName>
    <definedName name="Miller_2_2" localSheetId="19" hidden="1">{#N/A,#N/A,FALSE,"Expenditures";#N/A,#N/A,FALSE,"Property Placed In-Service";#N/A,#N/A,FALSE,"CWIP Balances"}</definedName>
    <definedName name="Miller_2_2" localSheetId="20" hidden="1">{#N/A,#N/A,FALSE,"Expenditures";#N/A,#N/A,FALSE,"Property Placed In-Service";#N/A,#N/A,FALSE,"CWIP Balances"}</definedName>
    <definedName name="Miller_2_2" localSheetId="21" hidden="1">{#N/A,#N/A,FALSE,"Expenditures";#N/A,#N/A,FALSE,"Property Placed In-Service";#N/A,#N/A,FALSE,"CWIP Balances"}</definedName>
    <definedName name="Miller_2_2" localSheetId="22" hidden="1">{#N/A,#N/A,FALSE,"Expenditures";#N/A,#N/A,FALSE,"Property Placed In-Service";#N/A,#N/A,FALSE,"CWIP Balances"}</definedName>
    <definedName name="Miller_2_2" localSheetId="1" hidden="1">{#N/A,#N/A,FALSE,"Expenditures";#N/A,#N/A,FALSE,"Property Placed In-Service";#N/A,#N/A,FALSE,"CWIP Balances"}</definedName>
    <definedName name="Miller_2_2" localSheetId="26" hidden="1">{#N/A,#N/A,FALSE,"Expenditures";#N/A,#N/A,FALSE,"Property Placed In-Service";#N/A,#N/A,FALSE,"CWIP Balances"}</definedName>
    <definedName name="Miller_2_2" localSheetId="23" hidden="1">{#N/A,#N/A,FALSE,"Expenditures";#N/A,#N/A,FALSE,"Property Placed In-Service";#N/A,#N/A,FALSE,"CWIP Balances"}</definedName>
    <definedName name="Miller_2_2" hidden="1">{#N/A,#N/A,FALSE,"Expenditures";#N/A,#N/A,FALSE,"Property Placed In-Service";#N/A,#N/A,FALSE,"CWIP Balances"}</definedName>
    <definedName name="Miller_2_3" localSheetId="17" hidden="1">{#N/A,#N/A,FALSE,"Expenditures";#N/A,#N/A,FALSE,"Property Placed In-Service";#N/A,#N/A,FALSE,"CWIP Balances"}</definedName>
    <definedName name="Miller_2_3" localSheetId="18" hidden="1">{#N/A,#N/A,FALSE,"Expenditures";#N/A,#N/A,FALSE,"Property Placed In-Service";#N/A,#N/A,FALSE,"CWIP Balances"}</definedName>
    <definedName name="Miller_2_3" localSheetId="19" hidden="1">{#N/A,#N/A,FALSE,"Expenditures";#N/A,#N/A,FALSE,"Property Placed In-Service";#N/A,#N/A,FALSE,"CWIP Balances"}</definedName>
    <definedName name="Miller_2_3" localSheetId="20" hidden="1">{#N/A,#N/A,FALSE,"Expenditures";#N/A,#N/A,FALSE,"Property Placed In-Service";#N/A,#N/A,FALSE,"CWIP Balances"}</definedName>
    <definedName name="Miller_2_3" localSheetId="21" hidden="1">{#N/A,#N/A,FALSE,"Expenditures";#N/A,#N/A,FALSE,"Property Placed In-Service";#N/A,#N/A,FALSE,"CWIP Balances"}</definedName>
    <definedName name="Miller_2_3" localSheetId="22" hidden="1">{#N/A,#N/A,FALSE,"Expenditures";#N/A,#N/A,FALSE,"Property Placed In-Service";#N/A,#N/A,FALSE,"CWIP Balances"}</definedName>
    <definedName name="Miller_2_3" localSheetId="1" hidden="1">{#N/A,#N/A,FALSE,"Expenditures";#N/A,#N/A,FALSE,"Property Placed In-Service";#N/A,#N/A,FALSE,"CWIP Balances"}</definedName>
    <definedName name="Miller_2_3" localSheetId="26" hidden="1">{#N/A,#N/A,FALSE,"Expenditures";#N/A,#N/A,FALSE,"Property Placed In-Service";#N/A,#N/A,FALSE,"CWIP Balances"}</definedName>
    <definedName name="Miller_2_3" localSheetId="23" hidden="1">{#N/A,#N/A,FALSE,"Expenditures";#N/A,#N/A,FALSE,"Property Placed In-Service";#N/A,#N/A,FALSE,"CWIP Balances"}</definedName>
    <definedName name="Miller_2_3" hidden="1">{#N/A,#N/A,FALSE,"Expenditures";#N/A,#N/A,FALSE,"Property Placed In-Service";#N/A,#N/A,FALSE,"CWIP Balances"}</definedName>
    <definedName name="Miller_3" localSheetId="17" hidden="1">{#N/A,#N/A,FALSE,"Expenditures";#N/A,#N/A,FALSE,"Property Placed In-Service";#N/A,#N/A,FALSE,"CWIP Balances"}</definedName>
    <definedName name="Miller_3" localSheetId="18" hidden="1">{#N/A,#N/A,FALSE,"Expenditures";#N/A,#N/A,FALSE,"Property Placed In-Service";#N/A,#N/A,FALSE,"CWIP Balances"}</definedName>
    <definedName name="Miller_3" localSheetId="19" hidden="1">{#N/A,#N/A,FALSE,"Expenditures";#N/A,#N/A,FALSE,"Property Placed In-Service";#N/A,#N/A,FALSE,"CWIP Balances"}</definedName>
    <definedName name="Miller_3" localSheetId="20" hidden="1">{#N/A,#N/A,FALSE,"Expenditures";#N/A,#N/A,FALSE,"Property Placed In-Service";#N/A,#N/A,FALSE,"CWIP Balances"}</definedName>
    <definedName name="Miller_3" localSheetId="21" hidden="1">{#N/A,#N/A,FALSE,"Expenditures";#N/A,#N/A,FALSE,"Property Placed In-Service";#N/A,#N/A,FALSE,"CWIP Balances"}</definedName>
    <definedName name="Miller_3" localSheetId="22" hidden="1">{#N/A,#N/A,FALSE,"Expenditures";#N/A,#N/A,FALSE,"Property Placed In-Service";#N/A,#N/A,FALSE,"CWIP Balances"}</definedName>
    <definedName name="Miller_3" localSheetId="1" hidden="1">{#N/A,#N/A,FALSE,"Expenditures";#N/A,#N/A,FALSE,"Property Placed In-Service";#N/A,#N/A,FALSE,"CWIP Balances"}</definedName>
    <definedName name="Miller_3" localSheetId="26" hidden="1">{#N/A,#N/A,FALSE,"Expenditures";#N/A,#N/A,FALSE,"Property Placed In-Service";#N/A,#N/A,FALSE,"CWIP Balances"}</definedName>
    <definedName name="Miller_3" localSheetId="23" hidden="1">{#N/A,#N/A,FALSE,"Expenditures";#N/A,#N/A,FALSE,"Property Placed In-Service";#N/A,#N/A,FALSE,"CWIP Balances"}</definedName>
    <definedName name="Miller_3" hidden="1">{#N/A,#N/A,FALSE,"Expenditures";#N/A,#N/A,FALSE,"Property Placed In-Service";#N/A,#N/A,FALSE,"CWIP Balances"}</definedName>
    <definedName name="Miller_3_1" localSheetId="17" hidden="1">{#N/A,#N/A,FALSE,"Expenditures";#N/A,#N/A,FALSE,"Property Placed In-Service";#N/A,#N/A,FALSE,"CWIP Balances"}</definedName>
    <definedName name="Miller_3_1" localSheetId="18" hidden="1">{#N/A,#N/A,FALSE,"Expenditures";#N/A,#N/A,FALSE,"Property Placed In-Service";#N/A,#N/A,FALSE,"CWIP Balances"}</definedName>
    <definedName name="Miller_3_1" localSheetId="19" hidden="1">{#N/A,#N/A,FALSE,"Expenditures";#N/A,#N/A,FALSE,"Property Placed In-Service";#N/A,#N/A,FALSE,"CWIP Balances"}</definedName>
    <definedName name="Miller_3_1" localSheetId="20" hidden="1">{#N/A,#N/A,FALSE,"Expenditures";#N/A,#N/A,FALSE,"Property Placed In-Service";#N/A,#N/A,FALSE,"CWIP Balances"}</definedName>
    <definedName name="Miller_3_1" localSheetId="21" hidden="1">{#N/A,#N/A,FALSE,"Expenditures";#N/A,#N/A,FALSE,"Property Placed In-Service";#N/A,#N/A,FALSE,"CWIP Balances"}</definedName>
    <definedName name="Miller_3_1" localSheetId="22" hidden="1">{#N/A,#N/A,FALSE,"Expenditures";#N/A,#N/A,FALSE,"Property Placed In-Service";#N/A,#N/A,FALSE,"CWIP Balances"}</definedName>
    <definedName name="Miller_3_1" localSheetId="1" hidden="1">{#N/A,#N/A,FALSE,"Expenditures";#N/A,#N/A,FALSE,"Property Placed In-Service";#N/A,#N/A,FALSE,"CWIP Balances"}</definedName>
    <definedName name="Miller_3_1" localSheetId="26" hidden="1">{#N/A,#N/A,FALSE,"Expenditures";#N/A,#N/A,FALSE,"Property Placed In-Service";#N/A,#N/A,FALSE,"CWIP Balances"}</definedName>
    <definedName name="Miller_3_1" localSheetId="23" hidden="1">{#N/A,#N/A,FALSE,"Expenditures";#N/A,#N/A,FALSE,"Property Placed In-Service";#N/A,#N/A,FALSE,"CWIP Balances"}</definedName>
    <definedName name="Miller_3_1" hidden="1">{#N/A,#N/A,FALSE,"Expenditures";#N/A,#N/A,FALSE,"Property Placed In-Service";#N/A,#N/A,FALSE,"CWIP Balances"}</definedName>
    <definedName name="Miller_3_2" localSheetId="17" hidden="1">{#N/A,#N/A,FALSE,"Expenditures";#N/A,#N/A,FALSE,"Property Placed In-Service";#N/A,#N/A,FALSE,"CWIP Balances"}</definedName>
    <definedName name="Miller_3_2" localSheetId="18" hidden="1">{#N/A,#N/A,FALSE,"Expenditures";#N/A,#N/A,FALSE,"Property Placed In-Service";#N/A,#N/A,FALSE,"CWIP Balances"}</definedName>
    <definedName name="Miller_3_2" localSheetId="19" hidden="1">{#N/A,#N/A,FALSE,"Expenditures";#N/A,#N/A,FALSE,"Property Placed In-Service";#N/A,#N/A,FALSE,"CWIP Balances"}</definedName>
    <definedName name="Miller_3_2" localSheetId="20" hidden="1">{#N/A,#N/A,FALSE,"Expenditures";#N/A,#N/A,FALSE,"Property Placed In-Service";#N/A,#N/A,FALSE,"CWIP Balances"}</definedName>
    <definedName name="Miller_3_2" localSheetId="21" hidden="1">{#N/A,#N/A,FALSE,"Expenditures";#N/A,#N/A,FALSE,"Property Placed In-Service";#N/A,#N/A,FALSE,"CWIP Balances"}</definedName>
    <definedName name="Miller_3_2" localSheetId="22" hidden="1">{#N/A,#N/A,FALSE,"Expenditures";#N/A,#N/A,FALSE,"Property Placed In-Service";#N/A,#N/A,FALSE,"CWIP Balances"}</definedName>
    <definedName name="Miller_3_2" localSheetId="1" hidden="1">{#N/A,#N/A,FALSE,"Expenditures";#N/A,#N/A,FALSE,"Property Placed In-Service";#N/A,#N/A,FALSE,"CWIP Balances"}</definedName>
    <definedName name="Miller_3_2" localSheetId="26" hidden="1">{#N/A,#N/A,FALSE,"Expenditures";#N/A,#N/A,FALSE,"Property Placed In-Service";#N/A,#N/A,FALSE,"CWIP Balances"}</definedName>
    <definedName name="Miller_3_2" localSheetId="23" hidden="1">{#N/A,#N/A,FALSE,"Expenditures";#N/A,#N/A,FALSE,"Property Placed In-Service";#N/A,#N/A,FALSE,"CWIP Balances"}</definedName>
    <definedName name="Miller_3_2" hidden="1">{#N/A,#N/A,FALSE,"Expenditures";#N/A,#N/A,FALSE,"Property Placed In-Service";#N/A,#N/A,FALSE,"CWIP Balances"}</definedName>
    <definedName name="Miller_3_3" localSheetId="17" hidden="1">{#N/A,#N/A,FALSE,"Expenditures";#N/A,#N/A,FALSE,"Property Placed In-Service";#N/A,#N/A,FALSE,"CWIP Balances"}</definedName>
    <definedName name="Miller_3_3" localSheetId="18" hidden="1">{#N/A,#N/A,FALSE,"Expenditures";#N/A,#N/A,FALSE,"Property Placed In-Service";#N/A,#N/A,FALSE,"CWIP Balances"}</definedName>
    <definedName name="Miller_3_3" localSheetId="19" hidden="1">{#N/A,#N/A,FALSE,"Expenditures";#N/A,#N/A,FALSE,"Property Placed In-Service";#N/A,#N/A,FALSE,"CWIP Balances"}</definedName>
    <definedName name="Miller_3_3" localSheetId="20" hidden="1">{#N/A,#N/A,FALSE,"Expenditures";#N/A,#N/A,FALSE,"Property Placed In-Service";#N/A,#N/A,FALSE,"CWIP Balances"}</definedName>
    <definedName name="Miller_3_3" localSheetId="21" hidden="1">{#N/A,#N/A,FALSE,"Expenditures";#N/A,#N/A,FALSE,"Property Placed In-Service";#N/A,#N/A,FALSE,"CWIP Balances"}</definedName>
    <definedName name="Miller_3_3" localSheetId="22" hidden="1">{#N/A,#N/A,FALSE,"Expenditures";#N/A,#N/A,FALSE,"Property Placed In-Service";#N/A,#N/A,FALSE,"CWIP Balances"}</definedName>
    <definedName name="Miller_3_3" localSheetId="1" hidden="1">{#N/A,#N/A,FALSE,"Expenditures";#N/A,#N/A,FALSE,"Property Placed In-Service";#N/A,#N/A,FALSE,"CWIP Balances"}</definedName>
    <definedName name="Miller_3_3" localSheetId="26" hidden="1">{#N/A,#N/A,FALSE,"Expenditures";#N/A,#N/A,FALSE,"Property Placed In-Service";#N/A,#N/A,FALSE,"CWIP Balances"}</definedName>
    <definedName name="Miller_3_3" localSheetId="23" hidden="1">{#N/A,#N/A,FALSE,"Expenditures";#N/A,#N/A,FALSE,"Property Placed In-Service";#N/A,#N/A,FALSE,"CWIP Balances"}</definedName>
    <definedName name="Miller_3_3" hidden="1">{#N/A,#N/A,FALSE,"Expenditures";#N/A,#N/A,FALSE,"Property Placed In-Service";#N/A,#N/A,FALSE,"CWIP Balances"}</definedName>
    <definedName name="Miller_4" localSheetId="17" hidden="1">{#N/A,#N/A,FALSE,"Expenditures";#N/A,#N/A,FALSE,"Property Placed In-Service";#N/A,#N/A,FALSE,"CWIP Balances"}</definedName>
    <definedName name="Miller_4" localSheetId="18" hidden="1">{#N/A,#N/A,FALSE,"Expenditures";#N/A,#N/A,FALSE,"Property Placed In-Service";#N/A,#N/A,FALSE,"CWIP Balances"}</definedName>
    <definedName name="Miller_4" localSheetId="19" hidden="1">{#N/A,#N/A,FALSE,"Expenditures";#N/A,#N/A,FALSE,"Property Placed In-Service";#N/A,#N/A,FALSE,"CWIP Balances"}</definedName>
    <definedName name="Miller_4" localSheetId="20" hidden="1">{#N/A,#N/A,FALSE,"Expenditures";#N/A,#N/A,FALSE,"Property Placed In-Service";#N/A,#N/A,FALSE,"CWIP Balances"}</definedName>
    <definedName name="Miller_4" localSheetId="21" hidden="1">{#N/A,#N/A,FALSE,"Expenditures";#N/A,#N/A,FALSE,"Property Placed In-Service";#N/A,#N/A,FALSE,"CWIP Balances"}</definedName>
    <definedName name="Miller_4" localSheetId="22" hidden="1">{#N/A,#N/A,FALSE,"Expenditures";#N/A,#N/A,FALSE,"Property Placed In-Service";#N/A,#N/A,FALSE,"CWIP Balances"}</definedName>
    <definedName name="Miller_4" localSheetId="1" hidden="1">{#N/A,#N/A,FALSE,"Expenditures";#N/A,#N/A,FALSE,"Property Placed In-Service";#N/A,#N/A,FALSE,"CWIP Balances"}</definedName>
    <definedName name="Miller_4" localSheetId="26" hidden="1">{#N/A,#N/A,FALSE,"Expenditures";#N/A,#N/A,FALSE,"Property Placed In-Service";#N/A,#N/A,FALSE,"CWIP Balances"}</definedName>
    <definedName name="Miller_4" localSheetId="23" hidden="1">{#N/A,#N/A,FALSE,"Expenditures";#N/A,#N/A,FALSE,"Property Placed In-Service";#N/A,#N/A,FALSE,"CWIP Balances"}</definedName>
    <definedName name="Miller_4" hidden="1">{#N/A,#N/A,FALSE,"Expenditures";#N/A,#N/A,FALSE,"Property Placed In-Service";#N/A,#N/A,FALSE,"CWIP Balances"}</definedName>
    <definedName name="Miller_4_1" localSheetId="17" hidden="1">{#N/A,#N/A,FALSE,"Expenditures";#N/A,#N/A,FALSE,"Property Placed In-Service";#N/A,#N/A,FALSE,"CWIP Balances"}</definedName>
    <definedName name="Miller_4_1" localSheetId="18" hidden="1">{#N/A,#N/A,FALSE,"Expenditures";#N/A,#N/A,FALSE,"Property Placed In-Service";#N/A,#N/A,FALSE,"CWIP Balances"}</definedName>
    <definedName name="Miller_4_1" localSheetId="19" hidden="1">{#N/A,#N/A,FALSE,"Expenditures";#N/A,#N/A,FALSE,"Property Placed In-Service";#N/A,#N/A,FALSE,"CWIP Balances"}</definedName>
    <definedName name="Miller_4_1" localSheetId="20" hidden="1">{#N/A,#N/A,FALSE,"Expenditures";#N/A,#N/A,FALSE,"Property Placed In-Service";#N/A,#N/A,FALSE,"CWIP Balances"}</definedName>
    <definedName name="Miller_4_1" localSheetId="21" hidden="1">{#N/A,#N/A,FALSE,"Expenditures";#N/A,#N/A,FALSE,"Property Placed In-Service";#N/A,#N/A,FALSE,"CWIP Balances"}</definedName>
    <definedName name="Miller_4_1" localSheetId="22" hidden="1">{#N/A,#N/A,FALSE,"Expenditures";#N/A,#N/A,FALSE,"Property Placed In-Service";#N/A,#N/A,FALSE,"CWIP Balances"}</definedName>
    <definedName name="Miller_4_1" localSheetId="1" hidden="1">{#N/A,#N/A,FALSE,"Expenditures";#N/A,#N/A,FALSE,"Property Placed In-Service";#N/A,#N/A,FALSE,"CWIP Balances"}</definedName>
    <definedName name="Miller_4_1" localSheetId="26" hidden="1">{#N/A,#N/A,FALSE,"Expenditures";#N/A,#N/A,FALSE,"Property Placed In-Service";#N/A,#N/A,FALSE,"CWIP Balances"}</definedName>
    <definedName name="Miller_4_1" localSheetId="23" hidden="1">{#N/A,#N/A,FALSE,"Expenditures";#N/A,#N/A,FALSE,"Property Placed In-Service";#N/A,#N/A,FALSE,"CWIP Balances"}</definedName>
    <definedName name="Miller_4_1" hidden="1">{#N/A,#N/A,FALSE,"Expenditures";#N/A,#N/A,FALSE,"Property Placed In-Service";#N/A,#N/A,FALSE,"CWIP Balances"}</definedName>
    <definedName name="Miller_4_2" localSheetId="17" hidden="1">{#N/A,#N/A,FALSE,"Expenditures";#N/A,#N/A,FALSE,"Property Placed In-Service";#N/A,#N/A,FALSE,"CWIP Balances"}</definedName>
    <definedName name="Miller_4_2" localSheetId="18" hidden="1">{#N/A,#N/A,FALSE,"Expenditures";#N/A,#N/A,FALSE,"Property Placed In-Service";#N/A,#N/A,FALSE,"CWIP Balances"}</definedName>
    <definedName name="Miller_4_2" localSheetId="19" hidden="1">{#N/A,#N/A,FALSE,"Expenditures";#N/A,#N/A,FALSE,"Property Placed In-Service";#N/A,#N/A,FALSE,"CWIP Balances"}</definedName>
    <definedName name="Miller_4_2" localSheetId="20" hidden="1">{#N/A,#N/A,FALSE,"Expenditures";#N/A,#N/A,FALSE,"Property Placed In-Service";#N/A,#N/A,FALSE,"CWIP Balances"}</definedName>
    <definedName name="Miller_4_2" localSheetId="21" hidden="1">{#N/A,#N/A,FALSE,"Expenditures";#N/A,#N/A,FALSE,"Property Placed In-Service";#N/A,#N/A,FALSE,"CWIP Balances"}</definedName>
    <definedName name="Miller_4_2" localSheetId="22" hidden="1">{#N/A,#N/A,FALSE,"Expenditures";#N/A,#N/A,FALSE,"Property Placed In-Service";#N/A,#N/A,FALSE,"CWIP Balances"}</definedName>
    <definedName name="Miller_4_2" localSheetId="1" hidden="1">{#N/A,#N/A,FALSE,"Expenditures";#N/A,#N/A,FALSE,"Property Placed In-Service";#N/A,#N/A,FALSE,"CWIP Balances"}</definedName>
    <definedName name="Miller_4_2" localSheetId="26" hidden="1">{#N/A,#N/A,FALSE,"Expenditures";#N/A,#N/A,FALSE,"Property Placed In-Service";#N/A,#N/A,FALSE,"CWIP Balances"}</definedName>
    <definedName name="Miller_4_2" localSheetId="23" hidden="1">{#N/A,#N/A,FALSE,"Expenditures";#N/A,#N/A,FALSE,"Property Placed In-Service";#N/A,#N/A,FALSE,"CWIP Balances"}</definedName>
    <definedName name="Miller_4_2" hidden="1">{#N/A,#N/A,FALSE,"Expenditures";#N/A,#N/A,FALSE,"Property Placed In-Service";#N/A,#N/A,FALSE,"CWIP Balances"}</definedName>
    <definedName name="Miller_4_3" localSheetId="17" hidden="1">{#N/A,#N/A,FALSE,"Expenditures";#N/A,#N/A,FALSE,"Property Placed In-Service";#N/A,#N/A,FALSE,"CWIP Balances"}</definedName>
    <definedName name="Miller_4_3" localSheetId="18" hidden="1">{#N/A,#N/A,FALSE,"Expenditures";#N/A,#N/A,FALSE,"Property Placed In-Service";#N/A,#N/A,FALSE,"CWIP Balances"}</definedName>
    <definedName name="Miller_4_3" localSheetId="19" hidden="1">{#N/A,#N/A,FALSE,"Expenditures";#N/A,#N/A,FALSE,"Property Placed In-Service";#N/A,#N/A,FALSE,"CWIP Balances"}</definedName>
    <definedName name="Miller_4_3" localSheetId="20" hidden="1">{#N/A,#N/A,FALSE,"Expenditures";#N/A,#N/A,FALSE,"Property Placed In-Service";#N/A,#N/A,FALSE,"CWIP Balances"}</definedName>
    <definedName name="Miller_4_3" localSheetId="21" hidden="1">{#N/A,#N/A,FALSE,"Expenditures";#N/A,#N/A,FALSE,"Property Placed In-Service";#N/A,#N/A,FALSE,"CWIP Balances"}</definedName>
    <definedName name="Miller_4_3" localSheetId="22" hidden="1">{#N/A,#N/A,FALSE,"Expenditures";#N/A,#N/A,FALSE,"Property Placed In-Service";#N/A,#N/A,FALSE,"CWIP Balances"}</definedName>
    <definedName name="Miller_4_3" localSheetId="1" hidden="1">{#N/A,#N/A,FALSE,"Expenditures";#N/A,#N/A,FALSE,"Property Placed In-Service";#N/A,#N/A,FALSE,"CWIP Balances"}</definedName>
    <definedName name="Miller_4_3" localSheetId="26" hidden="1">{#N/A,#N/A,FALSE,"Expenditures";#N/A,#N/A,FALSE,"Property Placed In-Service";#N/A,#N/A,FALSE,"CWIP Balances"}</definedName>
    <definedName name="Miller_4_3" localSheetId="23" hidden="1">{#N/A,#N/A,FALSE,"Expenditures";#N/A,#N/A,FALSE,"Property Placed In-Service";#N/A,#N/A,FALSE,"CWIP Balances"}</definedName>
    <definedName name="Miller_4_3" hidden="1">{#N/A,#N/A,FALSE,"Expenditures";#N/A,#N/A,FALSE,"Property Placed In-Service";#N/A,#N/A,FALSE,"CWIP Balances"}</definedName>
    <definedName name="Miller_5" localSheetId="17" hidden="1">{#N/A,#N/A,FALSE,"Expenditures";#N/A,#N/A,FALSE,"Property Placed In-Service";#N/A,#N/A,FALSE,"CWIP Balances"}</definedName>
    <definedName name="Miller_5" localSheetId="18" hidden="1">{#N/A,#N/A,FALSE,"Expenditures";#N/A,#N/A,FALSE,"Property Placed In-Service";#N/A,#N/A,FALSE,"CWIP Balances"}</definedName>
    <definedName name="Miller_5" localSheetId="19" hidden="1">{#N/A,#N/A,FALSE,"Expenditures";#N/A,#N/A,FALSE,"Property Placed In-Service";#N/A,#N/A,FALSE,"CWIP Balances"}</definedName>
    <definedName name="Miller_5" localSheetId="20" hidden="1">{#N/A,#N/A,FALSE,"Expenditures";#N/A,#N/A,FALSE,"Property Placed In-Service";#N/A,#N/A,FALSE,"CWIP Balances"}</definedName>
    <definedName name="Miller_5" localSheetId="21" hidden="1">{#N/A,#N/A,FALSE,"Expenditures";#N/A,#N/A,FALSE,"Property Placed In-Service";#N/A,#N/A,FALSE,"CWIP Balances"}</definedName>
    <definedName name="Miller_5" localSheetId="22" hidden="1">{#N/A,#N/A,FALSE,"Expenditures";#N/A,#N/A,FALSE,"Property Placed In-Service";#N/A,#N/A,FALSE,"CWIP Balances"}</definedName>
    <definedName name="Miller_5" localSheetId="1" hidden="1">{#N/A,#N/A,FALSE,"Expenditures";#N/A,#N/A,FALSE,"Property Placed In-Service";#N/A,#N/A,FALSE,"CWIP Balances"}</definedName>
    <definedName name="Miller_5" localSheetId="26" hidden="1">{#N/A,#N/A,FALSE,"Expenditures";#N/A,#N/A,FALSE,"Property Placed In-Service";#N/A,#N/A,FALSE,"CWIP Balances"}</definedName>
    <definedName name="Miller_5" localSheetId="23" hidden="1">{#N/A,#N/A,FALSE,"Expenditures";#N/A,#N/A,FALSE,"Property Placed In-Service";#N/A,#N/A,FALSE,"CWIP Balances"}</definedName>
    <definedName name="Miller_5" hidden="1">{#N/A,#N/A,FALSE,"Expenditures";#N/A,#N/A,FALSE,"Property Placed In-Service";#N/A,#N/A,FALSE,"CWIP Balances"}</definedName>
    <definedName name="Miller_5_1" localSheetId="17" hidden="1">{#N/A,#N/A,FALSE,"Expenditures";#N/A,#N/A,FALSE,"Property Placed In-Service";#N/A,#N/A,FALSE,"CWIP Balances"}</definedName>
    <definedName name="Miller_5_1" localSheetId="18" hidden="1">{#N/A,#N/A,FALSE,"Expenditures";#N/A,#N/A,FALSE,"Property Placed In-Service";#N/A,#N/A,FALSE,"CWIP Balances"}</definedName>
    <definedName name="Miller_5_1" localSheetId="19" hidden="1">{#N/A,#N/A,FALSE,"Expenditures";#N/A,#N/A,FALSE,"Property Placed In-Service";#N/A,#N/A,FALSE,"CWIP Balances"}</definedName>
    <definedName name="Miller_5_1" localSheetId="20" hidden="1">{#N/A,#N/A,FALSE,"Expenditures";#N/A,#N/A,FALSE,"Property Placed In-Service";#N/A,#N/A,FALSE,"CWIP Balances"}</definedName>
    <definedName name="Miller_5_1" localSheetId="21" hidden="1">{#N/A,#N/A,FALSE,"Expenditures";#N/A,#N/A,FALSE,"Property Placed In-Service";#N/A,#N/A,FALSE,"CWIP Balances"}</definedName>
    <definedName name="Miller_5_1" localSheetId="22" hidden="1">{#N/A,#N/A,FALSE,"Expenditures";#N/A,#N/A,FALSE,"Property Placed In-Service";#N/A,#N/A,FALSE,"CWIP Balances"}</definedName>
    <definedName name="Miller_5_1" localSheetId="1" hidden="1">{#N/A,#N/A,FALSE,"Expenditures";#N/A,#N/A,FALSE,"Property Placed In-Service";#N/A,#N/A,FALSE,"CWIP Balances"}</definedName>
    <definedName name="Miller_5_1" localSheetId="26" hidden="1">{#N/A,#N/A,FALSE,"Expenditures";#N/A,#N/A,FALSE,"Property Placed In-Service";#N/A,#N/A,FALSE,"CWIP Balances"}</definedName>
    <definedName name="Miller_5_1" localSheetId="23" hidden="1">{#N/A,#N/A,FALSE,"Expenditures";#N/A,#N/A,FALSE,"Property Placed In-Service";#N/A,#N/A,FALSE,"CWIP Balances"}</definedName>
    <definedName name="Miller_5_1" hidden="1">{#N/A,#N/A,FALSE,"Expenditures";#N/A,#N/A,FALSE,"Property Placed In-Service";#N/A,#N/A,FALSE,"CWIP Balances"}</definedName>
    <definedName name="Miller_5_2" localSheetId="17" hidden="1">{#N/A,#N/A,FALSE,"Expenditures";#N/A,#N/A,FALSE,"Property Placed In-Service";#N/A,#N/A,FALSE,"CWIP Balances"}</definedName>
    <definedName name="Miller_5_2" localSheetId="18" hidden="1">{#N/A,#N/A,FALSE,"Expenditures";#N/A,#N/A,FALSE,"Property Placed In-Service";#N/A,#N/A,FALSE,"CWIP Balances"}</definedName>
    <definedName name="Miller_5_2" localSheetId="19" hidden="1">{#N/A,#N/A,FALSE,"Expenditures";#N/A,#N/A,FALSE,"Property Placed In-Service";#N/A,#N/A,FALSE,"CWIP Balances"}</definedName>
    <definedName name="Miller_5_2" localSheetId="20" hidden="1">{#N/A,#N/A,FALSE,"Expenditures";#N/A,#N/A,FALSE,"Property Placed In-Service";#N/A,#N/A,FALSE,"CWIP Balances"}</definedName>
    <definedName name="Miller_5_2" localSheetId="21" hidden="1">{#N/A,#N/A,FALSE,"Expenditures";#N/A,#N/A,FALSE,"Property Placed In-Service";#N/A,#N/A,FALSE,"CWIP Balances"}</definedName>
    <definedName name="Miller_5_2" localSheetId="22" hidden="1">{#N/A,#N/A,FALSE,"Expenditures";#N/A,#N/A,FALSE,"Property Placed In-Service";#N/A,#N/A,FALSE,"CWIP Balances"}</definedName>
    <definedName name="Miller_5_2" localSheetId="1" hidden="1">{#N/A,#N/A,FALSE,"Expenditures";#N/A,#N/A,FALSE,"Property Placed In-Service";#N/A,#N/A,FALSE,"CWIP Balances"}</definedName>
    <definedName name="Miller_5_2" localSheetId="26" hidden="1">{#N/A,#N/A,FALSE,"Expenditures";#N/A,#N/A,FALSE,"Property Placed In-Service";#N/A,#N/A,FALSE,"CWIP Balances"}</definedName>
    <definedName name="Miller_5_2" localSheetId="23" hidden="1">{#N/A,#N/A,FALSE,"Expenditures";#N/A,#N/A,FALSE,"Property Placed In-Service";#N/A,#N/A,FALSE,"CWIP Balances"}</definedName>
    <definedName name="Miller_5_2" hidden="1">{#N/A,#N/A,FALSE,"Expenditures";#N/A,#N/A,FALSE,"Property Placed In-Service";#N/A,#N/A,FALSE,"CWIP Balances"}</definedName>
    <definedName name="Miller_5_3" localSheetId="17" hidden="1">{#N/A,#N/A,FALSE,"Expenditures";#N/A,#N/A,FALSE,"Property Placed In-Service";#N/A,#N/A,FALSE,"CWIP Balances"}</definedName>
    <definedName name="Miller_5_3" localSheetId="18" hidden="1">{#N/A,#N/A,FALSE,"Expenditures";#N/A,#N/A,FALSE,"Property Placed In-Service";#N/A,#N/A,FALSE,"CWIP Balances"}</definedName>
    <definedName name="Miller_5_3" localSheetId="19" hidden="1">{#N/A,#N/A,FALSE,"Expenditures";#N/A,#N/A,FALSE,"Property Placed In-Service";#N/A,#N/A,FALSE,"CWIP Balances"}</definedName>
    <definedName name="Miller_5_3" localSheetId="20" hidden="1">{#N/A,#N/A,FALSE,"Expenditures";#N/A,#N/A,FALSE,"Property Placed In-Service";#N/A,#N/A,FALSE,"CWIP Balances"}</definedName>
    <definedName name="Miller_5_3" localSheetId="21" hidden="1">{#N/A,#N/A,FALSE,"Expenditures";#N/A,#N/A,FALSE,"Property Placed In-Service";#N/A,#N/A,FALSE,"CWIP Balances"}</definedName>
    <definedName name="Miller_5_3" localSheetId="22" hidden="1">{#N/A,#N/A,FALSE,"Expenditures";#N/A,#N/A,FALSE,"Property Placed In-Service";#N/A,#N/A,FALSE,"CWIP Balances"}</definedName>
    <definedName name="Miller_5_3" localSheetId="1" hidden="1">{#N/A,#N/A,FALSE,"Expenditures";#N/A,#N/A,FALSE,"Property Placed In-Service";#N/A,#N/A,FALSE,"CWIP Balances"}</definedName>
    <definedName name="Miller_5_3" localSheetId="26" hidden="1">{#N/A,#N/A,FALSE,"Expenditures";#N/A,#N/A,FALSE,"Property Placed In-Service";#N/A,#N/A,FALSE,"CWIP Balances"}</definedName>
    <definedName name="Miller_5_3" localSheetId="23" hidden="1">{#N/A,#N/A,FALSE,"Expenditures";#N/A,#N/A,FALSE,"Property Placed In-Service";#N/A,#N/A,FALSE,"CWIP Balances"}</definedName>
    <definedName name="Miller_5_3" hidden="1">{#N/A,#N/A,FALSE,"Expenditures";#N/A,#N/A,FALSE,"Property Placed In-Service";#N/A,#N/A,FALSE,"CWIP Balances"}</definedName>
    <definedName name="Millions">#REF!</definedName>
    <definedName name="Millions_Except_EPS">#REF!</definedName>
    <definedName name="min">#REF!</definedName>
    <definedName name="MinBalance">#REF!</definedName>
    <definedName name="mincash">#REF!</definedName>
    <definedName name="MINCOME">#REF!</definedName>
    <definedName name="minDSCR">#REF!</definedName>
    <definedName name="MinHRSummer">#REF!</definedName>
    <definedName name="MinHRWinter">#REF!</definedName>
    <definedName name="minimum">#REF!</definedName>
    <definedName name="Minimum_Account_Balance">#REF!</definedName>
    <definedName name="minimum_dscr">#REF!</definedName>
    <definedName name="minimum_dtbe">#REF!</definedName>
    <definedName name="MinMWSummer">#REF!</definedName>
    <definedName name="MinMWWinter">#REF!</definedName>
    <definedName name="MINNBORD">#REF!</definedName>
    <definedName name="MINNES">#REF!</definedName>
    <definedName name="minority">#REF!</definedName>
    <definedName name="Minority_interest_activity">#REF!</definedName>
    <definedName name="Minority_Interest_DCC">#REF!</definedName>
    <definedName name="Minority_Interest_DEC">#REF!</definedName>
    <definedName name="Minority_Interest_ELEC">#REF!</definedName>
    <definedName name="MinorityInterest">#REF!</definedName>
    <definedName name="MinorityInterestAboveTheLine">#REF!</definedName>
    <definedName name="MinorityInterestBalance">#REF!</definedName>
    <definedName name="MinorityInterestBelowTheLine">#REF!</definedName>
    <definedName name="MinorityInterestInIncome">#REF!</definedName>
    <definedName name="MirantShare">#REF!</definedName>
    <definedName name="Mirror">#REF!</definedName>
    <definedName name="MISO_RSG">#REF!</definedName>
    <definedName name="MISODispatch" localSheetId="26">OFFSET(fstart,0,0,cRows,cCols)</definedName>
    <definedName name="MISODispatch" localSheetId="23">OFFSET(fstart,0,0,cRows,cCols)</definedName>
    <definedName name="MISODispatch">OFFSET(fstart,0,0,cRows,cCols)</definedName>
    <definedName name="mkt">#REF!</definedName>
    <definedName name="mkt_0304">#REF!</definedName>
    <definedName name="mkt_0506">#REF!</definedName>
    <definedName name="mkt_07">#REF!</definedName>
    <definedName name="mkt_09">#REF!</definedName>
    <definedName name="MktingChart">#REF!</definedName>
    <definedName name="MktingDataBox">#REF!</definedName>
    <definedName name="mkts">#REF!</definedName>
    <definedName name="mmhs">#REF!</definedName>
    <definedName name="ModelStart">#REF!</definedName>
    <definedName name="module">#N/A</definedName>
    <definedName name="mohrs">#REF!</definedName>
    <definedName name="monacst">#REF!</definedName>
    <definedName name="monact">#REF!</definedName>
    <definedName name="monash">#REF!</definedName>
    <definedName name="moncum">#REF!</definedName>
    <definedName name="monmo">#REF!</definedName>
    <definedName name="monmw">#REF!</definedName>
    <definedName name="monrev">#REF!</definedName>
    <definedName name="mons">#REF!</definedName>
    <definedName name="monsust">#REF!</definedName>
    <definedName name="Monthly">#REF!</definedName>
    <definedName name="MonthlyBump">#REF!</definedName>
    <definedName name="MonthlyPrompt">#REF!</definedName>
    <definedName name="MonthNew">#REF!</definedName>
    <definedName name="Months">#REF!</definedName>
    <definedName name="monthsReserve">#REF!</definedName>
    <definedName name="monw">#REF!</definedName>
    <definedName name="monytd">#REF!</definedName>
    <definedName name="Moody">#REF!</definedName>
    <definedName name="morecap">#REF!</definedName>
    <definedName name="MORR1">#REF!</definedName>
    <definedName name="MORR2">#REF!</definedName>
    <definedName name="MORR3">#REF!</definedName>
    <definedName name="MORR4">#REF!</definedName>
    <definedName name="mortgageTax">#REF!</definedName>
    <definedName name="mortgageTaxRate">#REF!</definedName>
    <definedName name="MOSS_6">#REF!</definedName>
    <definedName name="MOSS_7">#REF!</definedName>
    <definedName name="MOSS6">#REF!</definedName>
    <definedName name="MOSS7">#REF!</definedName>
    <definedName name="Mothball">#REF!</definedName>
    <definedName name="MothDate">#REF!</definedName>
    <definedName name="MOTINST">#REF!</definedName>
    <definedName name="MotoringPowerCol">54</definedName>
    <definedName name="MOverride">#REF!</definedName>
    <definedName name="MOW">#REF!</definedName>
    <definedName name="msal">#REF!</definedName>
    <definedName name="MSTemporarySelectionFAVG">#REF!</definedName>
    <definedName name="mult">#REF!</definedName>
    <definedName name="multiplier">#REF!</definedName>
    <definedName name="MVOL">#REF!</definedName>
    <definedName name="MW">#REF!</definedName>
    <definedName name="MyNextYear" localSheetId="26">IF(TaxYearEnd="","",TaxYearEnd+365)</definedName>
    <definedName name="MyNextYear" localSheetId="23">IF(TaxYearEnd="","",TaxYearEnd+365)</definedName>
    <definedName name="MyNextYear">IF(TaxYearEnd="","",TaxYearEnd+365)</definedName>
    <definedName name="MYOPT">#REF!</definedName>
    <definedName name="MYR_BID">#REF!</definedName>
    <definedName name="MYR_REVIEW_NUMBER">#REF!</definedName>
    <definedName name="MYSPREAD">#REF!</definedName>
    <definedName name="Mystic_EOH_Charge">#REF!</definedName>
    <definedName name="n" localSheetId="26" hidden="1">{"Index",#N/A,FALSE,"Index"}</definedName>
    <definedName name="n" localSheetId="23" hidden="1">{"Index",#N/A,FALSE,"Index"}</definedName>
    <definedName name="n" hidden="1">{"Index",#N/A,FALSE,"Index"}</definedName>
    <definedName name="naesTotal">#REF!</definedName>
    <definedName name="name" localSheetId="26" hidden="1">{#N/A,#N/A,FALSE,"DAOCM 2차 검토"}</definedName>
    <definedName name="name" localSheetId="23" hidden="1">{#N/A,#N/A,FALSE,"DAOCM 2차 검토"}</definedName>
    <definedName name="name" hidden="1">{#N/A,#N/A,FALSE,"DAOCM 2차 검토"}</definedName>
    <definedName name="name2">#REF!</definedName>
    <definedName name="name45" localSheetId="17" hidden="1">{#N/A,#N/A,FALSE,"DAOCM 2차 검토"}</definedName>
    <definedName name="name45" localSheetId="18" hidden="1">{#N/A,#N/A,FALSE,"DAOCM 2차 검토"}</definedName>
    <definedName name="name45" localSheetId="19" hidden="1">{#N/A,#N/A,FALSE,"DAOCM 2차 검토"}</definedName>
    <definedName name="name45" localSheetId="20" hidden="1">{#N/A,#N/A,FALSE,"DAOCM 2차 검토"}</definedName>
    <definedName name="name45" localSheetId="21" hidden="1">{#N/A,#N/A,FALSE,"DAOCM 2차 검토"}</definedName>
    <definedName name="name45" localSheetId="22" hidden="1">{#N/A,#N/A,FALSE,"DAOCM 2차 검토"}</definedName>
    <definedName name="name45" localSheetId="1" hidden="1">{#N/A,#N/A,FALSE,"DAOCM 2차 검토"}</definedName>
    <definedName name="name45" localSheetId="26" hidden="1">{#N/A,#N/A,FALSE,"DAOCM 2차 검토"}</definedName>
    <definedName name="name45" localSheetId="23" hidden="1">{#N/A,#N/A,FALSE,"DAOCM 2차 검토"}</definedName>
    <definedName name="name45" hidden="1">{#N/A,#N/A,FALSE,"DAOCM 2차 검토"}</definedName>
    <definedName name="Nameplate">#REF!</definedName>
    <definedName name="names">#REF!</definedName>
    <definedName name="NBOOK">#REF!</definedName>
    <definedName name="NCODE">#REF!</definedName>
    <definedName name="NCONT">#REF!</definedName>
    <definedName name="NCONTRACTS">#REF!</definedName>
    <definedName name="NDATE">#REF!</definedName>
    <definedName name="ndcf">#REF!</definedName>
    <definedName name="nebitda">#REF!</definedName>
    <definedName name="NERC_CF">#REF!</definedName>
    <definedName name="NET">#REF!</definedName>
    <definedName name="Net_Income_from_Operations" localSheetId="26">Net_Income</definedName>
    <definedName name="Net_Income_from_Operations" localSheetId="23">Net_Income</definedName>
    <definedName name="Net_Income_from_Operations">Net_Income</definedName>
    <definedName name="Net_Income_Growth">#REF!</definedName>
    <definedName name="Net_Margin">#REF!</definedName>
    <definedName name="net_output">#REF!</definedName>
    <definedName name="Net_Start_Up_Revenues">#REF!</definedName>
    <definedName name="NetDebtBookCapitalization">#REF!</definedName>
    <definedName name="NetDebtEBITDA">#REF!</definedName>
    <definedName name="netgen">#REF!</definedName>
    <definedName name="NetIncomeToCommon">#REF!</definedName>
    <definedName name="NetIncomeToCommonGrowth">#REF!</definedName>
    <definedName name="NetIncomeToCommonMargin">#REF!</definedName>
    <definedName name="NetPropertyPlantAndEquipment">#REF!</definedName>
    <definedName name="NetRevenues">#REF!</definedName>
    <definedName name="NetRevenuesGrowth">#REF!</definedName>
    <definedName name="NetWorkingCapital">#REF!</definedName>
    <definedName name="NetWorkingCapitalMargin">#REF!</definedName>
    <definedName name="new"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debt">#REF!</definedName>
    <definedName name="new_debt_total">#REF!</definedName>
    <definedName name="new_equity">#REF!</definedName>
    <definedName name="New_Hire_Dollars">#REF!</definedName>
    <definedName name="new_pref">#REF!</definedName>
    <definedName name="New_Table">#REF!</definedName>
    <definedName name="new1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bu1">#REF!</definedName>
    <definedName name="newbud">#REF!</definedName>
    <definedName name="newbud01">#REF!</definedName>
    <definedName name="newbud1">#REF!</definedName>
    <definedName name="newbud1a">#REF!</definedName>
    <definedName name="newbud1c">#REF!</definedName>
    <definedName name="newbud2">#REF!</definedName>
    <definedName name="newbuda">#REF!</definedName>
    <definedName name="newbudb">#REF!</definedName>
    <definedName name="newbudd">#REF!</definedName>
    <definedName name="newBuildCost">#REF!</definedName>
    <definedName name="newBuildDiscount">#REF!</definedName>
    <definedName name="NewCo_EPS_DataTable_Horizontal">#REF!</definedName>
    <definedName name="NewCo_EPS_DataTable_Vertical">#REF!</definedName>
    <definedName name="newcustomers">#REF!</definedName>
    <definedName name="NEWEQUITY">#REF!</definedName>
    <definedName name="NEWMEDIAVALUE">#REF!</definedName>
    <definedName name="NEWPROD">#REF!</definedName>
    <definedName name="NGFF">#REF!</definedName>
    <definedName name="NGL_Price">#REF!</definedName>
    <definedName name="NGROSS">#REF!</definedName>
    <definedName name="NINEoFIve">#REF!</definedName>
    <definedName name="NINEoFour">#REF!</definedName>
    <definedName name="NINEoOne">#REF!</definedName>
    <definedName name="NINEoSeven">#REF!</definedName>
    <definedName name="NINEoSix">#REF!</definedName>
    <definedName name="NINEoThree">#REF!</definedName>
    <definedName name="NINEoTwo">#REF!</definedName>
    <definedName name="NMBURD">#REF!</definedName>
    <definedName name="NMSAL">#REF!</definedName>
    <definedName name="NMW">#REF!</definedName>
    <definedName name="NMWH">#REF!</definedName>
    <definedName name="No_Dept_DPT">#REF!</definedName>
    <definedName name="NOB">#REF!</definedName>
    <definedName name="NOBB">#REF!</definedName>
    <definedName name="NOBOP">#REF!</definedName>
    <definedName name="NOBPK">#REF!</definedName>
    <definedName name="NoConsolList">#REF!</definedName>
    <definedName name="nols">#REF!</definedName>
    <definedName name="NOLSwitch">#REF!</definedName>
    <definedName name="NOMINAL_INT">#REF!</definedName>
    <definedName name="NonCashInterestExpense">#REF!</definedName>
    <definedName name="NORTH">#REF!</definedName>
    <definedName name="North_America_CAPX">#REF!</definedName>
    <definedName name="North_America_EBIT">#REF!</definedName>
    <definedName name="North_America_MAINT">#REF!</definedName>
    <definedName name="Northeast_Pipelines_EBIT">#REF!</definedName>
    <definedName name="notes">#REF!</definedName>
    <definedName name="Notes1">#REF!</definedName>
    <definedName name="Notes2">#REF!</definedName>
    <definedName name="NoTotalList">#REF!</definedName>
    <definedName name="Nov">#REF!</definedName>
    <definedName name="NovD">#REF!</definedName>
    <definedName name="NovE">#REF!</definedName>
    <definedName name="November">#REF!</definedName>
    <definedName name="NovO">#REF!</definedName>
    <definedName name="novpromo">#REF!</definedName>
    <definedName name="novr">#REF!</definedName>
    <definedName name="NovS">#REF!</definedName>
    <definedName name="NovT">#REF!</definedName>
    <definedName name="NOx_Allowances_Out">#REF!</definedName>
    <definedName name="NOx_Factor">#REF!</definedName>
    <definedName name="NOx_Offsets_Construction">#REF!</definedName>
    <definedName name="NOx_Out">#REF!</definedName>
    <definedName name="NOx_RTC">#REF!</definedName>
    <definedName name="NOXGEN2">#REF!</definedName>
    <definedName name="NP">#REF!</definedName>
    <definedName name="NP15B">#REF!</definedName>
    <definedName name="NPERIOD">#REF!</definedName>
    <definedName name="NPRICE">#REF!</definedName>
    <definedName name="NPROFIT">#REF!</definedName>
    <definedName name="nrev">#REF!</definedName>
    <definedName name="NRISK">#REF!</definedName>
    <definedName name="NSF">#REF!</definedName>
    <definedName name="nsk">#REF!</definedName>
    <definedName name="nskcase">#REF!</definedName>
    <definedName name="NSP_COS">#REF!</definedName>
    <definedName name="ntpfin">#REF!</definedName>
    <definedName name="nuc_emp_red">#REF!</definedName>
    <definedName name="nuc_sf_depr_a">#REF!</definedName>
    <definedName name="nuc_sf_depr_b">#REF!</definedName>
    <definedName name="nuc_sf_depr_c">#REF!</definedName>
    <definedName name="nuc_sf_depr_d">#REF!</definedName>
    <definedName name="nuc_wage_0">#REF!</definedName>
    <definedName name="nuc797act">#N/A</definedName>
    <definedName name="NUC797sum">#N/A</definedName>
    <definedName name="nuc97budget">#N/A</definedName>
    <definedName name="NUCEVA2ndqtr">#N/A</definedName>
    <definedName name="Nuclear_Prices">#REF!</definedName>
    <definedName name="nugd_lp4">#REF!</definedName>
    <definedName name="nugd_lp5">#REF!</definedName>
    <definedName name="nugd_oth">#REF!</definedName>
    <definedName name="nugd_res">#REF!</definedName>
    <definedName name="NULL">#REF!</definedName>
    <definedName name="Num_of_prepaid_startups_col">41</definedName>
    <definedName name="Num_Pmt_Per_Year">#REF!</definedName>
    <definedName name="Number">#REF!</definedName>
    <definedName name="Number_of_Payments">#N/A</definedName>
    <definedName name="NURS">#REF!</definedName>
    <definedName name="NvsAnswerCol">"'[ACCTGMNL.xls]GL BUSINESS UNITS'!$A$6:$A$36"</definedName>
    <definedName name="NvsAnswerCol_1">"'[DR_2764714_2764718_62706_DYNN3008.xls]Journal Details'!$A$5:$A$57"</definedName>
    <definedName name="NvsASD">"V1999-02-28"</definedName>
    <definedName name="NvsASD_1">"V2002-03-31"</definedName>
    <definedName name="NvsAutoDrillOk">"VN"</definedName>
    <definedName name="NvsDateToNumber">"Y"</definedName>
    <definedName name="NvsElapsedTime">0.00604305555316387</definedName>
    <definedName name="NvsElapsedTime_1">0.0000347222230629995</definedName>
    <definedName name="NvsElapsedTime1">0.0000694444461259991</definedName>
    <definedName name="NvsElapsedTime5">0.0000347222230629995</definedName>
    <definedName name="NvsEndTime">36245.5384840278</definedName>
    <definedName name="NvsEndTime_1">37356.8278819444</definedName>
    <definedName name="NvsEndTime1">39640.4452893519</definedName>
    <definedName name="NvsEndTime2">39672.8434027777</definedName>
    <definedName name="NvsEndTime3">39672.8433796296</definedName>
    <definedName name="NvsEndTime4">39672.8434722222</definedName>
    <definedName name="NvsEndTime5">39672.8432638889</definedName>
    <definedName name="NvsInstanceHook">"NG_Delete_Cols"</definedName>
    <definedName name="NvsInstLang">"VENG"</definedName>
    <definedName name="NvsInstSpec">"%,FPPL_SUPP_RES_CTR,TPPL_RPTD_SRC,NFOSSIL"</definedName>
    <definedName name="NvsInstSpec_1">"%,FBUSINESS_UNIT,V60520"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NplSpec_1">"%,X,RZF.ACCOUNT.PSDetail,CZF..PSDetail"</definedName>
    <definedName name="NvsPanelBusUnit">"VKCPL"</definedName>
    <definedName name="NvsPanelEffdt">"V1900-01-01"</definedName>
    <definedName name="NvsPanelEffdt_1">"V1900-01-01"</definedName>
    <definedName name="NvsPanelSetid">"VSHARE"</definedName>
    <definedName name="NvsParentRef">#REF!</definedName>
    <definedName name="NvsReqBU">"V10000"</definedName>
    <definedName name="NvsReqBU_1">"V99999"</definedName>
    <definedName name="NvsReqBUOnly">"VN"</definedName>
    <definedName name="NvsReqBUOnly_1">"VN"</definedName>
    <definedName name="NvsStyleNme">"Classical_CF.xls"</definedName>
    <definedName name="NvsTransLed">"VN"</definedName>
    <definedName name="NvsTreeASD">"V1999-02-28"</definedName>
    <definedName name="NvsTreeASD_1">"V2002-03-31"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PERATING_UNIT">"OPER_UNIT_TBL"</definedName>
    <definedName name="NvsValTbl.PPL_ACTIVITY">"PPL_ACT_ALL_VW"</definedName>
    <definedName name="NvsValTbl.PPL_CONS_RES_CTR">"PPL_CRC_ALL_VW"</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#REF!</definedName>
    <definedName name="nwc_rate">#REF!</definedName>
    <definedName name="nwcass1">#REF!</definedName>
    <definedName name="nwcass2">#REF!</definedName>
    <definedName name="NWCB">#REF!</definedName>
    <definedName name="nwcliab1">#REF!</definedName>
    <definedName name="NWEIGHT">#REF!</definedName>
    <definedName name="NYMEXPX">#REF!</definedName>
    <definedName name="NYMEXVOL">#REF!</definedName>
    <definedName name="O_M_Mobilization">#REF!</definedName>
    <definedName name="O_M_Mobilization___Labor">#REF!</definedName>
    <definedName name="OandM">#REF!</definedName>
    <definedName name="OBLIGATION">#REF!</definedName>
    <definedName name="ObsMidVolMonthly">#REF!</definedName>
    <definedName name="Ocean_Transit_DSU">#REF!</definedName>
    <definedName name="OCONT">#REF!</definedName>
    <definedName name="Oct">#REF!</definedName>
    <definedName name="OctD">#REF!</definedName>
    <definedName name="OctE">#REF!</definedName>
    <definedName name="OctO">#REF!</definedName>
    <definedName name="October">#REF!</definedName>
    <definedName name="octr">#REF!</definedName>
    <definedName name="OctS">#REF!</definedName>
    <definedName name="OctT">#REF!</definedName>
    <definedName name="ODELTA">#REF!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BORD">#REF!</definedName>
    <definedName name="Office_Equipment_and_Furnishings">#REF!</definedName>
    <definedName name="Office_Supplies_and_Expenses">#REF!</definedName>
    <definedName name="Office_Supply_Dollars">#REF!</definedName>
    <definedName name="OFFICES">#REF!</definedName>
    <definedName name="offpeak_hours">#REF!</definedName>
    <definedName name="OffPeakAccrual">#REF!</definedName>
    <definedName name="OffPeakDay">#REF!</definedName>
    <definedName name="OffPeakMTM">#REF!</definedName>
    <definedName name="OffPeakParty">#REF!</definedName>
    <definedName name="OFFSHORE">#REF!</definedName>
    <definedName name="OG_Factor">#REF!</definedName>
    <definedName name="Oil_Price">#REF!</definedName>
    <definedName name="Oil_Prices">#REF!</definedName>
    <definedName name="OILBORD">#REF!</definedName>
    <definedName name="OilGalperStart">#REF!</definedName>
    <definedName name="oint00">#REF!</definedName>
    <definedName name="oint01">#REF!</definedName>
    <definedName name="oint02">#REF!</definedName>
    <definedName name="oint03">#REF!</definedName>
    <definedName name="oint04">#REF!</definedName>
    <definedName name="oint98">#REF!</definedName>
    <definedName name="oint99">#REF!</definedName>
    <definedName name="OK" localSheetId="17" hidden="1">{#N/A,#N/A,FALSE,"Cover";#N/A,#N/A,FALSE,"LUMI";#N/A,#N/A,FALSE,"COMD";#N/A,#N/A,FALSE,"Valuation";#N/A,#N/A,FALSE,"Assumptions";#N/A,#N/A,FALSE,"Pooling";#N/A,#N/A,FALSE,"BalanceSheet"}</definedName>
    <definedName name="OK" localSheetId="18" hidden="1">{#N/A,#N/A,FALSE,"Cover";#N/A,#N/A,FALSE,"LUMI";#N/A,#N/A,FALSE,"COMD";#N/A,#N/A,FALSE,"Valuation";#N/A,#N/A,FALSE,"Assumptions";#N/A,#N/A,FALSE,"Pooling";#N/A,#N/A,FALSE,"BalanceSheet"}</definedName>
    <definedName name="OK" localSheetId="19" hidden="1">{#N/A,#N/A,FALSE,"Cover";#N/A,#N/A,FALSE,"LUMI";#N/A,#N/A,FALSE,"COMD";#N/A,#N/A,FALSE,"Valuation";#N/A,#N/A,FALSE,"Assumptions";#N/A,#N/A,FALSE,"Pooling";#N/A,#N/A,FALSE,"BalanceSheet"}</definedName>
    <definedName name="OK" localSheetId="20" hidden="1">{#N/A,#N/A,FALSE,"Cover";#N/A,#N/A,FALSE,"LUMI";#N/A,#N/A,FALSE,"COMD";#N/A,#N/A,FALSE,"Valuation";#N/A,#N/A,FALSE,"Assumptions";#N/A,#N/A,FALSE,"Pooling";#N/A,#N/A,FALSE,"BalanceSheet"}</definedName>
    <definedName name="OK" localSheetId="21" hidden="1">{#N/A,#N/A,FALSE,"Cover";#N/A,#N/A,FALSE,"LUMI";#N/A,#N/A,FALSE,"COMD";#N/A,#N/A,FALSE,"Valuation";#N/A,#N/A,FALSE,"Assumptions";#N/A,#N/A,FALSE,"Pooling";#N/A,#N/A,FALSE,"BalanceSheet"}</definedName>
    <definedName name="OK" localSheetId="22"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localSheetId="26" hidden="1">{#N/A,#N/A,FALSE,"Cover";#N/A,#N/A,FALSE,"LUMI";#N/A,#N/A,FALSE,"COMD";#N/A,#N/A,FALSE,"Valuation";#N/A,#N/A,FALSE,"Assumptions";#N/A,#N/A,FALSE,"Pooling";#N/A,#N/A,FALSE,"BalanceSheet"}</definedName>
    <definedName name="OK" localSheetId="23"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17" hidden="1">{#N/A,#N/A,FALSE,"Cover";#N/A,#N/A,FALSE,"LUMI";#N/A,#N/A,FALSE,"COMD";#N/A,#N/A,FALSE,"Valuation";#N/A,#N/A,FALSE,"Assumptions";#N/A,#N/A,FALSE,"Pooling";#N/A,#N/A,FALSE,"BalanceSheet"}</definedName>
    <definedName name="OK_1" localSheetId="18" hidden="1">{#N/A,#N/A,FALSE,"Cover";#N/A,#N/A,FALSE,"LUMI";#N/A,#N/A,FALSE,"COMD";#N/A,#N/A,FALSE,"Valuation";#N/A,#N/A,FALSE,"Assumptions";#N/A,#N/A,FALSE,"Pooling";#N/A,#N/A,FALSE,"BalanceSheet"}</definedName>
    <definedName name="OK_1" localSheetId="19" hidden="1">{#N/A,#N/A,FALSE,"Cover";#N/A,#N/A,FALSE,"LUMI";#N/A,#N/A,FALSE,"COMD";#N/A,#N/A,FALSE,"Valuation";#N/A,#N/A,FALSE,"Assumptions";#N/A,#N/A,FALSE,"Pooling";#N/A,#N/A,FALSE,"BalanceSheet"}</definedName>
    <definedName name="OK_1" localSheetId="20" hidden="1">{#N/A,#N/A,FALSE,"Cover";#N/A,#N/A,FALSE,"LUMI";#N/A,#N/A,FALSE,"COMD";#N/A,#N/A,FALSE,"Valuation";#N/A,#N/A,FALSE,"Assumptions";#N/A,#N/A,FALSE,"Pooling";#N/A,#N/A,FALSE,"BalanceSheet"}</definedName>
    <definedName name="OK_1" localSheetId="21" hidden="1">{#N/A,#N/A,FALSE,"Cover";#N/A,#N/A,FALSE,"LUMI";#N/A,#N/A,FALSE,"COMD";#N/A,#N/A,FALSE,"Valuation";#N/A,#N/A,FALSE,"Assumptions";#N/A,#N/A,FALSE,"Pooling";#N/A,#N/A,FALSE,"BalanceSheet"}</definedName>
    <definedName name="OK_1" localSheetId="22" hidden="1">{#N/A,#N/A,FALSE,"Cover";#N/A,#N/A,FALSE,"LUMI";#N/A,#N/A,FALSE,"COMD";#N/A,#N/A,FALSE,"Valuation";#N/A,#N/A,FALSE,"Assumptions";#N/A,#N/A,FALSE,"Pooling";#N/A,#N/A,FALSE,"BalanceSheet"}</definedName>
    <definedName name="OK_1" localSheetId="1" hidden="1">{#N/A,#N/A,FALSE,"Cover";#N/A,#N/A,FALSE,"LUMI";#N/A,#N/A,FALSE,"COMD";#N/A,#N/A,FALSE,"Valuation";#N/A,#N/A,FALSE,"Assumptions";#N/A,#N/A,FALSE,"Pooling";#N/A,#N/A,FALSE,"BalanceSheet"}</definedName>
    <definedName name="OK_1" localSheetId="26" hidden="1">{#N/A,#N/A,FALSE,"Cover";#N/A,#N/A,FALSE,"LUMI";#N/A,#N/A,FALSE,"COMD";#N/A,#N/A,FALSE,"Valuation";#N/A,#N/A,FALSE,"Assumptions";#N/A,#N/A,FALSE,"Pooling";#N/A,#N/A,FALSE,"BalanceSheet"}</definedName>
    <definedName name="OK_1" localSheetId="23"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17" hidden="1">{#N/A,#N/A,TRUE,"Cover";#N/A,#N/A,TRUE,"Inputs";#N/A,#N/A,TRUE,"Results";#N/A,#N/A,TRUE,"Stats";#N/A,#N/A,TRUE,"Capital Cost";#N/A,#N/A,TRUE,"Income Statement";#N/A,#N/A,TRUE,"Cash Flows";#N/A,#N/A,TRUE,"Selldown";#N/A,#N/A,TRUE,"BookDep";#N/A,#N/A,TRUE,"Cash Taxes";#N/A,#N/A,TRUE,"O&amp;M";#N/A,#N/A,TRUE,"Graphs";#N/A,#N/A,TRUE,"Assumptions"}</definedName>
    <definedName name="old.cashflow" localSheetId="18" hidden="1">{#N/A,#N/A,TRUE,"Cover";#N/A,#N/A,TRUE,"Inputs";#N/A,#N/A,TRUE,"Results";#N/A,#N/A,TRUE,"Stats";#N/A,#N/A,TRUE,"Capital Cost";#N/A,#N/A,TRUE,"Income Statement";#N/A,#N/A,TRUE,"Cash Flows";#N/A,#N/A,TRUE,"Selldown";#N/A,#N/A,TRUE,"BookDep";#N/A,#N/A,TRUE,"Cash Taxes";#N/A,#N/A,TRUE,"O&amp;M";#N/A,#N/A,TRUE,"Graphs";#N/A,#N/A,TRUE,"Assumptions"}</definedName>
    <definedName name="old.cashflow" localSheetId="19" hidden="1">{#N/A,#N/A,TRUE,"Cover";#N/A,#N/A,TRUE,"Inputs";#N/A,#N/A,TRUE,"Results";#N/A,#N/A,TRUE,"Stats";#N/A,#N/A,TRUE,"Capital Cost";#N/A,#N/A,TRUE,"Income Statement";#N/A,#N/A,TRUE,"Cash Flows";#N/A,#N/A,TRUE,"Selldown";#N/A,#N/A,TRUE,"BookDep";#N/A,#N/A,TRUE,"Cash Taxes";#N/A,#N/A,TRUE,"O&amp;M";#N/A,#N/A,TRUE,"Graphs";#N/A,#N/A,TRUE,"Assumptions"}</definedName>
    <definedName name="old.cashflow" localSheetId="20" hidden="1">{#N/A,#N/A,TRUE,"Cover";#N/A,#N/A,TRUE,"Inputs";#N/A,#N/A,TRUE,"Results";#N/A,#N/A,TRUE,"Stats";#N/A,#N/A,TRUE,"Capital Cost";#N/A,#N/A,TRUE,"Income Statement";#N/A,#N/A,TRUE,"Cash Flows";#N/A,#N/A,TRUE,"Selldown";#N/A,#N/A,TRUE,"BookDep";#N/A,#N/A,TRUE,"Cash Taxes";#N/A,#N/A,TRUE,"O&amp;M";#N/A,#N/A,TRUE,"Graphs";#N/A,#N/A,TRUE,"Assumptions"}</definedName>
    <definedName name="old.cashflow" localSheetId="21" hidden="1">{#N/A,#N/A,TRUE,"Cover";#N/A,#N/A,TRUE,"Inputs";#N/A,#N/A,TRUE,"Results";#N/A,#N/A,TRUE,"Stats";#N/A,#N/A,TRUE,"Capital Cost";#N/A,#N/A,TRUE,"Income Statement";#N/A,#N/A,TRUE,"Cash Flows";#N/A,#N/A,TRUE,"Selldown";#N/A,#N/A,TRUE,"BookDep";#N/A,#N/A,TRUE,"Cash Taxes";#N/A,#N/A,TRUE,"O&amp;M";#N/A,#N/A,TRUE,"Graphs";#N/A,#N/A,TRUE,"Assumptions"}</definedName>
    <definedName name="old.cashflow" localSheetId="22" hidden="1">{#N/A,#N/A,TRUE,"Cover";#N/A,#N/A,TRUE,"Inputs";#N/A,#N/A,TRUE,"Results";#N/A,#N/A,TRUE,"Stats";#N/A,#N/A,TRUE,"Capital Cost";#N/A,#N/A,TRUE,"Income Statement";#N/A,#N/A,TRUE,"Cash Flows";#N/A,#N/A,TRUE,"Selldown";#N/A,#N/A,TRUE,"BookDep";#N/A,#N/A,TRUE,"Cash Taxes";#N/A,#N/A,TRUE,"O&amp;M";#N/A,#N/A,TRUE,"Graphs";#N/A,#N/A,TRUE,"Assumptions"}</definedName>
    <definedName name="old.cashflow" localSheetId="1" hidden="1">{#N/A,#N/A,TRUE,"Cover";#N/A,#N/A,TRUE,"Inputs";#N/A,#N/A,TRUE,"Results";#N/A,#N/A,TRUE,"Stats";#N/A,#N/A,TRUE,"Capital Cost";#N/A,#N/A,TRUE,"Income Statement";#N/A,#N/A,TRUE,"Cash Flows";#N/A,#N/A,TRUE,"Selldown";#N/A,#N/A,TRUE,"BookDep";#N/A,#N/A,TRUE,"Cash Taxes";#N/A,#N/A,TRUE,"O&amp;M";#N/A,#N/A,TRUE,"Graphs";#N/A,#N/A,TRUE,"Assumptions"}</definedName>
    <definedName name="old.cashflow" localSheetId="26" hidden="1">{#N/A,#N/A,TRUE,"Cover";#N/A,#N/A,TRUE,"Inputs";#N/A,#N/A,TRUE,"Results";#N/A,#N/A,TRUE,"Stats";#N/A,#N/A,TRUE,"Capital Cost";#N/A,#N/A,TRUE,"Income Statement";#N/A,#N/A,TRUE,"Cash Flows";#N/A,#N/A,TRUE,"Selldown";#N/A,#N/A,TRUE,"BookDep";#N/A,#N/A,TRUE,"Cash Taxes";#N/A,#N/A,TRUE,"O&amp;M";#N/A,#N/A,TRUE,"Graphs";#N/A,#N/A,TRUE,"Assumptions"}</definedName>
    <definedName name="old.cashflow" localSheetId="23"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d_irr">#REF!</definedName>
    <definedName name="OM">#REF!</definedName>
    <definedName name="OMWH">#REF!</definedName>
    <definedName name="onpeak">#REF!</definedName>
    <definedName name="ONSHORE">#REF!</definedName>
    <definedName name="ONTDIST">#REF!</definedName>
    <definedName name="Ontelaunee">#REF!</definedName>
    <definedName name="ONTGEN">#REF!</definedName>
    <definedName name="ONTINV">#REF!</definedName>
    <definedName name="ONTLEASE">#REF!</definedName>
    <definedName name="ONTMAIN">#REF!</definedName>
    <definedName name="ONTMEAS">#REF!</definedName>
    <definedName name="ONTSERV">#REF!</definedName>
    <definedName name="oo"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pco00">#REF!</definedName>
    <definedName name="opco01">#REF!</definedName>
    <definedName name="opco02">#REF!</definedName>
    <definedName name="opco03">#REF!</definedName>
    <definedName name="opco04">#REF!</definedName>
    <definedName name="opco98">#REF!</definedName>
    <definedName name="opco99">#REF!</definedName>
    <definedName name="OPCOST">#REF!</definedName>
    <definedName name="OPDAYS">#REF!</definedName>
    <definedName name="Operating">#REF!</definedName>
    <definedName name="OperatingIncome">#REF!</definedName>
    <definedName name="OPERATIONS">#N/A</definedName>
    <definedName name="Operator_Fee_during_Mobilization">#REF!</definedName>
    <definedName name="operexp">#REF!</definedName>
    <definedName name="OPERIOD">#REF!</definedName>
    <definedName name="OpexCase">#REF!</definedName>
    <definedName name="OPHOURS">#REF!</definedName>
    <definedName name="opinion_toggle">#REF!</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pppoeeeeeeee">#N/A</definedName>
    <definedName name="OPR">#REF!</definedName>
    <definedName name="OPROFIT">#REF!</definedName>
    <definedName name="Ops">#N/A</definedName>
    <definedName name="OpsEndDate">#REF!</definedName>
    <definedName name="OpsStartDate">#REF!</definedName>
    <definedName name="option_proceeds">#REF!</definedName>
    <definedName name="Option1">#REF!</definedName>
    <definedName name="Option2">#REF!</definedName>
    <definedName name="Option3">#REF!</definedName>
    <definedName name="OptionPrice1">#REF!</definedName>
    <definedName name="OptionPrice2">#REF!</definedName>
    <definedName name="OptionPrice3">#REF!</definedName>
    <definedName name="OptionPrice4">#REF!</definedName>
    <definedName name="OptionProceeds">#REF!</definedName>
    <definedName name="options">#REF!</definedName>
    <definedName name="Options1">#REF!</definedName>
    <definedName name="Options2">#REF!</definedName>
    <definedName name="Options3">#REF!</definedName>
    <definedName name="Options4">#REF!</definedName>
    <definedName name="OptionsToggle">#REF!</definedName>
    <definedName name="OQLIB">"QUSRSYS"</definedName>
    <definedName name="OQNAM">"DENHP4700A"</definedName>
    <definedName name="Orb110.5">#REF!</definedName>
    <definedName name="Orb304.5">#REF!</definedName>
    <definedName name="Orb322.3">#REF!</definedName>
    <definedName name="Orb325.5">#REF!</definedName>
    <definedName name="Orb328.5">#REF!</definedName>
    <definedName name="Orb330.5">#REF!</definedName>
    <definedName name="Orb332.5">#REF!</definedName>
    <definedName name="Orb335.5">#REF!</definedName>
    <definedName name="orde2" hidden="1">0</definedName>
    <definedName name="order2" hidden="1">0</definedName>
    <definedName name="ORISK">#REF!</definedName>
    <definedName name="os_data1">#REF!,#REF!,#REF!,#REF!,#REF!,#REF!,#REF!,#REF!,#REF!,#REF!</definedName>
    <definedName name="os_data2">#REF!,#REF!,#REF!,#REF!,#REF!,#REF!,#REF!,#REF!,#REF!,#REF!,#REF!,#REF!</definedName>
    <definedName name="os_data3">#REF!,#REF!,#REF!,#REF!,#REF!</definedName>
    <definedName name="os_data4">#REF!,#REF!,#REF!,#REF!,#REF!,#REF!,#REF!,#REF!,#REF!,#REF!,#REF!,#REF!</definedName>
    <definedName name="os_data5">#REF!,#REF!</definedName>
    <definedName name="OSBLHide">#REF!</definedName>
    <definedName name="oth_wage_0">#REF!</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assets_rate">#REF!</definedName>
    <definedName name="Other_CAPX">#REF!</definedName>
    <definedName name="Other_Debt_DCC">#REF!</definedName>
    <definedName name="Other_Debt_ELEC">#REF!</definedName>
    <definedName name="other_discrate1">#REF!</definedName>
    <definedName name="other_discrate2">#REF!</definedName>
    <definedName name="other_discrate3">#REF!</definedName>
    <definedName name="other_discrate4">#REF!</definedName>
    <definedName name="other_discrate5">#REF!</definedName>
    <definedName name="Other_EBIT">#REF!</definedName>
    <definedName name="Other_Equity_DCC">#REF!</definedName>
    <definedName name="Other_Equity_ELEC">#REF!</definedName>
    <definedName name="Other_MAINT">#REF!</definedName>
    <definedName name="Other_Oper._Exp._as_a___of_Sales">#REF!</definedName>
    <definedName name="Other_Type">#REF!</definedName>
    <definedName name="other_value1">#REF!</definedName>
    <definedName name="other_value2">#REF!</definedName>
    <definedName name="other_value3">#REF!</definedName>
    <definedName name="other_value4">#REF!</definedName>
    <definedName name="other_value5">#REF!</definedName>
    <definedName name="OtherA">#REF!</definedName>
    <definedName name="OtherAssets">#REF!</definedName>
    <definedName name="OtherAttributes">#REF!</definedName>
    <definedName name="OtherB">#REF!</definedName>
    <definedName name="OtherCurrentAssets">#REF!</definedName>
    <definedName name="OtherCurrentLiabilities">#REF!</definedName>
    <definedName name="OtherEquipAlloc">#REF!</definedName>
    <definedName name="OtherEquipDepr">#REF!</definedName>
    <definedName name="otherFees">#REF!</definedName>
    <definedName name="OtherLabel1">#REF!</definedName>
    <definedName name="OtherLabel2">#REF!</definedName>
    <definedName name="OtherLabel3">#REF!</definedName>
    <definedName name="OtherLongTermAssets">#REF!</definedName>
    <definedName name="OtherLongTermLiabilities">#REF!</definedName>
    <definedName name="othername1">#REF!</definedName>
    <definedName name="othername2">#REF!</definedName>
    <definedName name="othername3">#REF!</definedName>
    <definedName name="othername4">#REF!</definedName>
    <definedName name="othername5">#REF!</definedName>
    <definedName name="OtherNonCashItems">#REF!</definedName>
    <definedName name="OtherNonCashOpItems">#REF!</definedName>
    <definedName name="OtherNonOperatingExpense">#REF!</definedName>
    <definedName name="OtherOperatingExpense">#REF!</definedName>
    <definedName name="out">#REF!</definedName>
    <definedName name="outage">#REF!</definedName>
    <definedName name="OutPrices">#REF!</definedName>
    <definedName name="Output">#REF!</definedName>
    <definedName name="Output_Table">#REF!</definedName>
    <definedName name="Output25Years">#REF!</definedName>
    <definedName name="OutputYears">#REF!</definedName>
    <definedName name="Outside_Consulting_Services">#REF!</definedName>
    <definedName name="Outside_Maintenance_Services">#REF!</definedName>
    <definedName name="Outside_Rental">#REF!</definedName>
    <definedName name="Outside_Rental_Duration">#REF!</definedName>
    <definedName name="Outside_Rental_Quantity">#REF!</definedName>
    <definedName name="Outside_Rental_RateType">#REF!</definedName>
    <definedName name="Outside_Services_Total">#REF!</definedName>
    <definedName name="Outside_Tools">#REF!</definedName>
    <definedName name="Outside_Weather_Duration">#REF!</definedName>
    <definedName name="over_15_years">0.1</definedName>
    <definedName name="Overhead_Rate">#REF!</definedName>
    <definedName name="Override">#REF!</definedName>
    <definedName name="OwensXmissionLossRate">#REF!</definedName>
    <definedName name="own">#REF!</definedName>
    <definedName name="own_p">#REF!</definedName>
    <definedName name="p" localSheetId="17" hidden="1">{"contributory1",#N/A,FALSE,"Contributory Assets Detail";"contributory2",#N/A,FALSE,"Contributory Assets Detail"}</definedName>
    <definedName name="p" localSheetId="18" hidden="1">{"contributory1",#N/A,FALSE,"Contributory Assets Detail";"contributory2",#N/A,FALSE,"Contributory Assets Detail"}</definedName>
    <definedName name="p" localSheetId="19" hidden="1">{"contributory1",#N/A,FALSE,"Contributory Assets Detail";"contributory2",#N/A,FALSE,"Contributory Assets Detail"}</definedName>
    <definedName name="p" localSheetId="20" hidden="1">{"contributory1",#N/A,FALSE,"Contributory Assets Detail";"contributory2",#N/A,FALSE,"Contributory Assets Detail"}</definedName>
    <definedName name="p" localSheetId="21" hidden="1">{"contributory1",#N/A,FALSE,"Contributory Assets Detail";"contributory2",#N/A,FALSE,"Contributory Assets Detail"}</definedName>
    <definedName name="p" localSheetId="22" hidden="1">{"contributory1",#N/A,FALSE,"Contributory Assets Detail";"contributory2",#N/A,FALSE,"Contributory Assets Detail"}</definedName>
    <definedName name="p" localSheetId="1" hidden="1">{"contributory1",#N/A,FALSE,"Contributory Assets Detail";"contributory2",#N/A,FALSE,"Contributory Assets Detail"}</definedName>
    <definedName name="p" localSheetId="26" hidden="1">{"contributory1",#N/A,FALSE,"Contributory Assets Detail";"contributory2",#N/A,FALSE,"Contributory Assets Detail"}</definedName>
    <definedName name="p" localSheetId="23" hidden="1">{"contributory1",#N/A,FALSE,"Contributory Assets Detail";"contributory2",#N/A,FALSE,"Contributory Assets Detail"}</definedName>
    <definedName name="p" hidden="1">{"contributory1",#N/A,FALSE,"Contributory Assets Detail";"contributory2",#N/A,FALSE,"Contributory Assets Detail"}</definedName>
    <definedName name="p_1" localSheetId="17" hidden="1">{"contributory1",#N/A,FALSE,"Contributory Assets Detail";"contributory2",#N/A,FALSE,"Contributory Assets Detail"}</definedName>
    <definedName name="p_1" localSheetId="18" hidden="1">{"contributory1",#N/A,FALSE,"Contributory Assets Detail";"contributory2",#N/A,FALSE,"Contributory Assets Detail"}</definedName>
    <definedName name="p_1" localSheetId="19" hidden="1">{"contributory1",#N/A,FALSE,"Contributory Assets Detail";"contributory2",#N/A,FALSE,"Contributory Assets Detail"}</definedName>
    <definedName name="p_1" localSheetId="20" hidden="1">{"contributory1",#N/A,FALSE,"Contributory Assets Detail";"contributory2",#N/A,FALSE,"Contributory Assets Detail"}</definedName>
    <definedName name="p_1" localSheetId="21" hidden="1">{"contributory1",#N/A,FALSE,"Contributory Assets Detail";"contributory2",#N/A,FALSE,"Contributory Assets Detail"}</definedName>
    <definedName name="p_1" localSheetId="22" hidden="1">{"contributory1",#N/A,FALSE,"Contributory Assets Detail";"contributory2",#N/A,FALSE,"Contributory Assets Detail"}</definedName>
    <definedName name="p_1" localSheetId="1" hidden="1">{"contributory1",#N/A,FALSE,"Contributory Assets Detail";"contributory2",#N/A,FALSE,"Contributory Assets Detail"}</definedName>
    <definedName name="p_1" localSheetId="26" hidden="1">{"contributory1",#N/A,FALSE,"Contributory Assets Detail";"contributory2",#N/A,FALSE,"Contributory Assets Detail"}</definedName>
    <definedName name="p_1" localSheetId="23" hidden="1">{"contributory1",#N/A,FALSE,"Contributory Assets Detail";"contributory2",#N/A,FALSE,"Contributory Assets Detail"}</definedName>
    <definedName name="p_1" hidden="1">{"contributory1",#N/A,FALSE,"Contributory Assets Detail";"contributory2",#N/A,FALSE,"Contributory Assets Detail"}</definedName>
    <definedName name="P_2" localSheetId="26" hidden="1">{"_200",#N/A,FALSE,"ALLOCATIONS";"_80_1",#N/A,FALSE,"ALLOCATIONS";"_80_2",#N/A,FALSE,"ALLOCATIONS";"_80_3",#N/A,FALSE,"ALLOCATIONS";"_80_4",#N/A,FALSE,"ALLOCATIONS";"_80_5",#N/A,FALSE,"ALLOCATIONS"}</definedName>
    <definedName name="P_2" localSheetId="23"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26" hidden="1">{"_200",#N/A,FALSE,"ALLOCATIONS";"_80_1",#N/A,FALSE,"ALLOCATIONS";"_80_2",#N/A,FALSE,"ALLOCATIONS";"_80_3",#N/A,FALSE,"ALLOCATIONS";"_80_4",#N/A,FALSE,"ALLOCATIONS";"_80_5",#N/A,FALSE,"ALLOCATIONS"}</definedName>
    <definedName name="P_3" localSheetId="23"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_SA">#REF!</definedName>
    <definedName name="p_SU">#REF!</definedName>
    <definedName name="p_tarDA">#REF!</definedName>
    <definedName name="p_tarIS">#REF!</definedName>
    <definedName name="p_tarSBS">#REF!</definedName>
    <definedName name="p_tarSCF">#REF!</definedName>
    <definedName name="p_tarsis">#REF!</definedName>
    <definedName name="p_tartax">#REF!</definedName>
    <definedName name="P1ATCPV">#REF!</definedName>
    <definedName name="P1PTCPV">#REF!</definedName>
    <definedName name="P1PTCPV2">#REF!</definedName>
    <definedName name="P2ATCPV">#REF!</definedName>
    <definedName name="P2PTCPV">#REF!</definedName>
    <definedName name="P2PTCPV2">#REF!</definedName>
    <definedName name="PA">#REF!</definedName>
    <definedName name="PABBREV">#REF!</definedName>
    <definedName name="PACE">#REF!</definedName>
    <definedName name="Package" localSheetId="26" hidden="1">{#N/A,#N/A,FALSE,"Cover Page";#N/A,#N/A,FALSE,"Table of Contents";#N/A,#N/A,FALSE,"Executive Summary";#N/A,#N/A,FALSE,"Investment-Acquisition Costs";#N/A,#N/A,FALSE,"Financing Assumptions";#N/A,#N/A,FALSE,"Rent Roll";#N/A,#N/A,FALSE,"Taxes and Assessments"}</definedName>
    <definedName name="Package" localSheetId="23"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GE">#REF!</definedName>
    <definedName name="Page_1">#REF!</definedName>
    <definedName name="Page_2">#REF!</definedName>
    <definedName name="Page_3">#REF!</definedName>
    <definedName name="Page_4">#REF!</definedName>
    <definedName name="PAGE_5">#REF!</definedName>
    <definedName name="PAGE_6">#REF!</definedName>
    <definedName name="PAGE_BREAK1">#REF!</definedName>
    <definedName name="page_number">#REF!</definedName>
    <definedName name="PAGE1">#REF!</definedName>
    <definedName name="page10">#REF!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7">#REF!</definedName>
    <definedName name="PAGE4">#REF!</definedName>
    <definedName name="page8">#REF!</definedName>
    <definedName name="Pages_per_Project">#REF!</definedName>
    <definedName name="PAGEW">"198"</definedName>
    <definedName name="PaintHide">#REF!</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ther_wrn.test1." localSheetId="17" hidden="1">{"Income Statement",#N/A,FALSE,"CFMODEL";"Balance Sheet",#N/A,FALSE,"CFMODEL"}</definedName>
    <definedName name="panther_wrn.test1." localSheetId="18" hidden="1">{"Income Statement",#N/A,FALSE,"CFMODEL";"Balance Sheet",#N/A,FALSE,"CFMODEL"}</definedName>
    <definedName name="panther_wrn.test1." localSheetId="19" hidden="1">{"Income Statement",#N/A,FALSE,"CFMODEL";"Balance Sheet",#N/A,FALSE,"CFMODEL"}</definedName>
    <definedName name="panther_wrn.test1." localSheetId="20" hidden="1">{"Income Statement",#N/A,FALSE,"CFMODEL";"Balance Sheet",#N/A,FALSE,"CFMODEL"}</definedName>
    <definedName name="panther_wrn.test1." localSheetId="21" hidden="1">{"Income Statement",#N/A,FALSE,"CFMODEL";"Balance Sheet",#N/A,FALSE,"CFMODEL"}</definedName>
    <definedName name="panther_wrn.test1." localSheetId="22" hidden="1">{"Income Statement",#N/A,FALSE,"CFMODEL";"Balance Sheet",#N/A,FALSE,"CFMODEL"}</definedName>
    <definedName name="panther_wrn.test1." localSheetId="1" hidden="1">{"Income Statement",#N/A,FALSE,"CFMODEL";"Balance Sheet",#N/A,FALSE,"CFMODEL"}</definedName>
    <definedName name="panther_wrn.test1." localSheetId="26" hidden="1">{"Income Statement",#N/A,FALSE,"CFMODEL";"Balance Sheet",#N/A,FALSE,"CFMODEL"}</definedName>
    <definedName name="panther_wrn.test1." localSheetId="23" hidden="1">{"Income Statement",#N/A,FALSE,"CFMODEL";"Balance Sheet",#N/A,FALSE,"CFMODEL"}</definedName>
    <definedName name="panther_wrn.test1." hidden="1">{"Income Statement",#N/A,FALSE,"CFMODEL";"Balance Sheet",#N/A,FALSE,"CFMODEL"}</definedName>
    <definedName name="panther_wrn.test1._1" localSheetId="17" hidden="1">{"Income Statement",#N/A,FALSE,"CFMODEL";"Balance Sheet",#N/A,FALSE,"CFMODEL"}</definedName>
    <definedName name="panther_wrn.test1._1" localSheetId="18" hidden="1">{"Income Statement",#N/A,FALSE,"CFMODEL";"Balance Sheet",#N/A,FALSE,"CFMODEL"}</definedName>
    <definedName name="panther_wrn.test1._1" localSheetId="19" hidden="1">{"Income Statement",#N/A,FALSE,"CFMODEL";"Balance Sheet",#N/A,FALSE,"CFMODEL"}</definedName>
    <definedName name="panther_wrn.test1._1" localSheetId="20" hidden="1">{"Income Statement",#N/A,FALSE,"CFMODEL";"Balance Sheet",#N/A,FALSE,"CFMODEL"}</definedName>
    <definedName name="panther_wrn.test1._1" localSheetId="21" hidden="1">{"Income Statement",#N/A,FALSE,"CFMODEL";"Balance Sheet",#N/A,FALSE,"CFMODEL"}</definedName>
    <definedName name="panther_wrn.test1._1" localSheetId="22" hidden="1">{"Income Statement",#N/A,FALSE,"CFMODEL";"Balance Sheet",#N/A,FALSE,"CFMODEL"}</definedName>
    <definedName name="panther_wrn.test1._1" localSheetId="1" hidden="1">{"Income Statement",#N/A,FALSE,"CFMODEL";"Balance Sheet",#N/A,FALSE,"CFMODEL"}</definedName>
    <definedName name="panther_wrn.test1._1" localSheetId="26" hidden="1">{"Income Statement",#N/A,FALSE,"CFMODEL";"Balance Sheet",#N/A,FALSE,"CFMODEL"}</definedName>
    <definedName name="panther_wrn.test1._1" localSheetId="23" hidden="1">{"Income Statement",#N/A,FALSE,"CFMODEL";"Balance Sheet",#N/A,FALSE,"CFMODEL"}</definedName>
    <definedName name="panther_wrn.test1._1" hidden="1">{"Income Statement",#N/A,FALSE,"CFMODEL";"Balance Sheet",#N/A,FALSE,"CFMODEL"}</definedName>
    <definedName name="panther_wrn.test2." localSheetId="17" hidden="1">{"SourcesUses",#N/A,TRUE,"CFMODEL";"TransOverview",#N/A,TRUE,"CFMODEL"}</definedName>
    <definedName name="panther_wrn.test2." localSheetId="18" hidden="1">{"SourcesUses",#N/A,TRUE,"CFMODEL";"TransOverview",#N/A,TRUE,"CFMODEL"}</definedName>
    <definedName name="panther_wrn.test2." localSheetId="19" hidden="1">{"SourcesUses",#N/A,TRUE,"CFMODEL";"TransOverview",#N/A,TRUE,"CFMODEL"}</definedName>
    <definedName name="panther_wrn.test2." localSheetId="20" hidden="1">{"SourcesUses",#N/A,TRUE,"CFMODEL";"TransOverview",#N/A,TRUE,"CFMODEL"}</definedName>
    <definedName name="panther_wrn.test2." localSheetId="21" hidden="1">{"SourcesUses",#N/A,TRUE,"CFMODEL";"TransOverview",#N/A,TRUE,"CFMODEL"}</definedName>
    <definedName name="panther_wrn.test2." localSheetId="22" hidden="1">{"SourcesUses",#N/A,TRUE,"CFMODEL";"TransOverview",#N/A,TRUE,"CFMODEL"}</definedName>
    <definedName name="panther_wrn.test2." localSheetId="1" hidden="1">{"SourcesUses",#N/A,TRUE,"CFMODEL";"TransOverview",#N/A,TRUE,"CFMODEL"}</definedName>
    <definedName name="panther_wrn.test2." localSheetId="26" hidden="1">{"SourcesUses",#N/A,TRUE,"CFMODEL";"TransOverview",#N/A,TRUE,"CFMODEL"}</definedName>
    <definedName name="panther_wrn.test2." localSheetId="23" hidden="1">{"SourcesUses",#N/A,TRUE,"CFMODEL";"TransOverview",#N/A,TRUE,"CFMODEL"}</definedName>
    <definedName name="panther_wrn.test2." hidden="1">{"SourcesUses",#N/A,TRUE,"CFMODEL";"TransOverview",#N/A,TRUE,"CFMODEL"}</definedName>
    <definedName name="panther_wrn.test2._1" localSheetId="17" hidden="1">{"SourcesUses",#N/A,TRUE,"CFMODEL";"TransOverview",#N/A,TRUE,"CFMODEL"}</definedName>
    <definedName name="panther_wrn.test2._1" localSheetId="18" hidden="1">{"SourcesUses",#N/A,TRUE,"CFMODEL";"TransOverview",#N/A,TRUE,"CFMODEL"}</definedName>
    <definedName name="panther_wrn.test2._1" localSheetId="19" hidden="1">{"SourcesUses",#N/A,TRUE,"CFMODEL";"TransOverview",#N/A,TRUE,"CFMODEL"}</definedName>
    <definedName name="panther_wrn.test2._1" localSheetId="20" hidden="1">{"SourcesUses",#N/A,TRUE,"CFMODEL";"TransOverview",#N/A,TRUE,"CFMODEL"}</definedName>
    <definedName name="panther_wrn.test2._1" localSheetId="21" hidden="1">{"SourcesUses",#N/A,TRUE,"CFMODEL";"TransOverview",#N/A,TRUE,"CFMODEL"}</definedName>
    <definedName name="panther_wrn.test2._1" localSheetId="22" hidden="1">{"SourcesUses",#N/A,TRUE,"CFMODEL";"TransOverview",#N/A,TRUE,"CFMODEL"}</definedName>
    <definedName name="panther_wrn.test2._1" localSheetId="1" hidden="1">{"SourcesUses",#N/A,TRUE,"CFMODEL";"TransOverview",#N/A,TRUE,"CFMODEL"}</definedName>
    <definedName name="panther_wrn.test2._1" localSheetId="26" hidden="1">{"SourcesUses",#N/A,TRUE,"CFMODEL";"TransOverview",#N/A,TRUE,"CFMODEL"}</definedName>
    <definedName name="panther_wrn.test2._1" localSheetId="23" hidden="1">{"SourcesUses",#N/A,TRUE,"CFMODEL";"TransOverview",#N/A,TRUE,"CFMODEL"}</definedName>
    <definedName name="panther_wrn.test2._1" hidden="1">{"SourcesUses",#N/A,TRUE,"CFMODEL";"TransOverview",#N/A,TRUE,"CFMODEL"}</definedName>
    <definedName name="panther_wrn.test3." localSheetId="17" hidden="1">{"SourcesUses",#N/A,TRUE,#N/A;"TransOverview",#N/A,TRUE,"CFMODEL"}</definedName>
    <definedName name="panther_wrn.test3." localSheetId="18" hidden="1">{"SourcesUses",#N/A,TRUE,#N/A;"TransOverview",#N/A,TRUE,"CFMODEL"}</definedName>
    <definedName name="panther_wrn.test3." localSheetId="19" hidden="1">{"SourcesUses",#N/A,TRUE,#N/A;"TransOverview",#N/A,TRUE,"CFMODEL"}</definedName>
    <definedName name="panther_wrn.test3." localSheetId="20" hidden="1">{"SourcesUses",#N/A,TRUE,#N/A;"TransOverview",#N/A,TRUE,"CFMODEL"}</definedName>
    <definedName name="panther_wrn.test3." localSheetId="21" hidden="1">{"SourcesUses",#N/A,TRUE,#N/A;"TransOverview",#N/A,TRUE,"CFMODEL"}</definedName>
    <definedName name="panther_wrn.test3." localSheetId="22" hidden="1">{"SourcesUses",#N/A,TRUE,#N/A;"TransOverview",#N/A,TRUE,"CFMODEL"}</definedName>
    <definedName name="panther_wrn.test3." localSheetId="1" hidden="1">{"SourcesUses",#N/A,TRUE,#N/A;"TransOverview",#N/A,TRUE,"CFMODEL"}</definedName>
    <definedName name="panther_wrn.test3." localSheetId="26" hidden="1">{"SourcesUses",#N/A,TRUE,#N/A;"TransOverview",#N/A,TRUE,"CFMODEL"}</definedName>
    <definedName name="panther_wrn.test3." localSheetId="23" hidden="1">{"SourcesUses",#N/A,TRUE,#N/A;"TransOverview",#N/A,TRUE,"CFMODEL"}</definedName>
    <definedName name="panther_wrn.test3." hidden="1">{"SourcesUses",#N/A,TRUE,#N/A;"TransOverview",#N/A,TRUE,"CFMODEL"}</definedName>
    <definedName name="panther_wrn.test3._1" localSheetId="17" hidden="1">{"SourcesUses",#N/A,TRUE,#N/A;"TransOverview",#N/A,TRUE,"CFMODEL"}</definedName>
    <definedName name="panther_wrn.test3._1" localSheetId="18" hidden="1">{"SourcesUses",#N/A,TRUE,#N/A;"TransOverview",#N/A,TRUE,"CFMODEL"}</definedName>
    <definedName name="panther_wrn.test3._1" localSheetId="19" hidden="1">{"SourcesUses",#N/A,TRUE,#N/A;"TransOverview",#N/A,TRUE,"CFMODEL"}</definedName>
    <definedName name="panther_wrn.test3._1" localSheetId="20" hidden="1">{"SourcesUses",#N/A,TRUE,#N/A;"TransOverview",#N/A,TRUE,"CFMODEL"}</definedName>
    <definedName name="panther_wrn.test3._1" localSheetId="21" hidden="1">{"SourcesUses",#N/A,TRUE,#N/A;"TransOverview",#N/A,TRUE,"CFMODEL"}</definedName>
    <definedName name="panther_wrn.test3._1" localSheetId="22" hidden="1">{"SourcesUses",#N/A,TRUE,#N/A;"TransOverview",#N/A,TRUE,"CFMODEL"}</definedName>
    <definedName name="panther_wrn.test3._1" localSheetId="1" hidden="1">{"SourcesUses",#N/A,TRUE,#N/A;"TransOverview",#N/A,TRUE,"CFMODEL"}</definedName>
    <definedName name="panther_wrn.test3._1" localSheetId="26" hidden="1">{"SourcesUses",#N/A,TRUE,#N/A;"TransOverview",#N/A,TRUE,"CFMODEL"}</definedName>
    <definedName name="panther_wrn.test3._1" localSheetId="23" hidden="1">{"SourcesUses",#N/A,TRUE,#N/A;"TransOverview",#N/A,TRUE,"CFMODEL"}</definedName>
    <definedName name="panther_wrn.test3._1" hidden="1">{"SourcesUses",#N/A,TRUE,#N/A;"TransOverview",#N/A,TRUE,"CFMODEL"}</definedName>
    <definedName name="panther_wrn.test4." localSheetId="17" hidden="1">{"SourcesUses",#N/A,TRUE,"FundsFlow";"TransOverview",#N/A,TRUE,"FundsFlow"}</definedName>
    <definedName name="panther_wrn.test4." localSheetId="18" hidden="1">{"SourcesUses",#N/A,TRUE,"FundsFlow";"TransOverview",#N/A,TRUE,"FundsFlow"}</definedName>
    <definedName name="panther_wrn.test4." localSheetId="19" hidden="1">{"SourcesUses",#N/A,TRUE,"FundsFlow";"TransOverview",#N/A,TRUE,"FundsFlow"}</definedName>
    <definedName name="panther_wrn.test4." localSheetId="20" hidden="1">{"SourcesUses",#N/A,TRUE,"FundsFlow";"TransOverview",#N/A,TRUE,"FundsFlow"}</definedName>
    <definedName name="panther_wrn.test4." localSheetId="21" hidden="1">{"SourcesUses",#N/A,TRUE,"FundsFlow";"TransOverview",#N/A,TRUE,"FundsFlow"}</definedName>
    <definedName name="panther_wrn.test4." localSheetId="22" hidden="1">{"SourcesUses",#N/A,TRUE,"FundsFlow";"TransOverview",#N/A,TRUE,"FundsFlow"}</definedName>
    <definedName name="panther_wrn.test4." localSheetId="1" hidden="1">{"SourcesUses",#N/A,TRUE,"FundsFlow";"TransOverview",#N/A,TRUE,"FundsFlow"}</definedName>
    <definedName name="panther_wrn.test4." localSheetId="26" hidden="1">{"SourcesUses",#N/A,TRUE,"FundsFlow";"TransOverview",#N/A,TRUE,"FundsFlow"}</definedName>
    <definedName name="panther_wrn.test4." localSheetId="23" hidden="1">{"SourcesUses",#N/A,TRUE,"FundsFlow";"TransOverview",#N/A,TRUE,"FundsFlow"}</definedName>
    <definedName name="panther_wrn.test4." hidden="1">{"SourcesUses",#N/A,TRUE,"FundsFlow";"TransOverview",#N/A,TRUE,"FundsFlow"}</definedName>
    <definedName name="panther_wrn.test4._1" localSheetId="17" hidden="1">{"SourcesUses",#N/A,TRUE,"FundsFlow";"TransOverview",#N/A,TRUE,"FundsFlow"}</definedName>
    <definedName name="panther_wrn.test4._1" localSheetId="18" hidden="1">{"SourcesUses",#N/A,TRUE,"FundsFlow";"TransOverview",#N/A,TRUE,"FundsFlow"}</definedName>
    <definedName name="panther_wrn.test4._1" localSheetId="19" hidden="1">{"SourcesUses",#N/A,TRUE,"FundsFlow";"TransOverview",#N/A,TRUE,"FundsFlow"}</definedName>
    <definedName name="panther_wrn.test4._1" localSheetId="20" hidden="1">{"SourcesUses",#N/A,TRUE,"FundsFlow";"TransOverview",#N/A,TRUE,"FundsFlow"}</definedName>
    <definedName name="panther_wrn.test4._1" localSheetId="21" hidden="1">{"SourcesUses",#N/A,TRUE,"FundsFlow";"TransOverview",#N/A,TRUE,"FundsFlow"}</definedName>
    <definedName name="panther_wrn.test4._1" localSheetId="22" hidden="1">{"SourcesUses",#N/A,TRUE,"FundsFlow";"TransOverview",#N/A,TRUE,"FundsFlow"}</definedName>
    <definedName name="panther_wrn.test4._1" localSheetId="1" hidden="1">{"SourcesUses",#N/A,TRUE,"FundsFlow";"TransOverview",#N/A,TRUE,"FundsFlow"}</definedName>
    <definedName name="panther_wrn.test4._1" localSheetId="26" hidden="1">{"SourcesUses",#N/A,TRUE,"FundsFlow";"TransOverview",#N/A,TRUE,"FundsFlow"}</definedName>
    <definedName name="panther_wrn.test4._1" localSheetId="23" hidden="1">{"SourcesUses",#N/A,TRUE,"FundsFlow";"TransOverview",#N/A,TRUE,"FundsFlow"}</definedName>
    <definedName name="panther_wrn.test4._1" hidden="1">{"SourcesUses",#N/A,TRUE,"FundsFlow";"TransOverview",#N/A,TRUE,"FundsFlow"}</definedName>
    <definedName name="paper">#N/A</definedName>
    <definedName name="part">#REF!</definedName>
    <definedName name="PartialBarrier">#N/A</definedName>
    <definedName name="Participation">#REF!</definedName>
    <definedName name="PartnerNumber" hidden="1">#REF!</definedName>
    <definedName name="partners">#N/A</definedName>
    <definedName name="PartnersATCPV">#REF!</definedName>
    <definedName name="PartnersPTCPV">#REF!</definedName>
    <definedName name="PartnersPTCPV2">#REF!</definedName>
    <definedName name="Parts">#REF!</definedName>
    <definedName name="partyr">#REF!</definedName>
    <definedName name="PASTDUES">#REF!</definedName>
    <definedName name="paste" hidden="1">#REF!</definedName>
    <definedName name="Pay_Date">#REF!</definedName>
    <definedName name="Pay_Num">#REF!</definedName>
    <definedName name="Payment_Date" localSheetId="26">DATE(YEAR(#REF!),MONTH(#REF!)+Payment_Number,DAY(#REF!))</definedName>
    <definedName name="Payment_Date" localSheetId="23">DATE(YEAR(#REF!),MONTH(#REF!)+Payment_Number,DAY(#REF!))</definedName>
    <definedName name="Payment_Date">DATE(YEAR(#REF!),MONTH(#REF!)+Payment_Number,DAY(#REF!))</definedName>
    <definedName name="payroll">#REF!</definedName>
    <definedName name="PBOOK">#REF!</definedName>
    <definedName name="PC_Dollars">#REF!</definedName>
    <definedName name="PC_Hours">#REF!</definedName>
    <definedName name="PCB_debt">#REF!</definedName>
    <definedName name="PCB_rate">#REF!</definedName>
    <definedName name="PCB_term">#REF!</definedName>
    <definedName name="PCDAT">"3/3/2009"</definedName>
    <definedName name="PCDAY">"09"</definedName>
    <definedName name="PCDT2">"20090303"</definedName>
    <definedName name="PCENTER">#REF!</definedName>
    <definedName name="PCMON">"04"</definedName>
    <definedName name="PCODE">#REF!</definedName>
    <definedName name="PCONT">#REF!</definedName>
    <definedName name="pct_apply_ehh">#REF!</definedName>
    <definedName name="pct_apply_gh">#REF!</definedName>
    <definedName name="pct_apply_gh1">#REF!</definedName>
    <definedName name="pct_apply_grs">#REF!</definedName>
    <definedName name="pct_apply_gs1">#REF!</definedName>
    <definedName name="pct_apply_gs3">#REF!</definedName>
    <definedName name="pct_apply_lp4">#REF!</definedName>
    <definedName name="pct_apply_lp5">#REF!</definedName>
    <definedName name="pct_apply_sl">#REF!</definedName>
    <definedName name="PCTIM">"9:17:10 AM"</definedName>
    <definedName name="PCYEA">"2010"</definedName>
    <definedName name="Pd">#REF!</definedName>
    <definedName name="PDATE">#REF!</definedName>
    <definedName name="PDF_Only">#REF!</definedName>
    <definedName name="PDT">#REF!</definedName>
    <definedName name="peak_hours">#REF!</definedName>
    <definedName name="PeakAccrual">#REF!</definedName>
    <definedName name="PeakDay">#REF!</definedName>
    <definedName name="PEAKDAYS">#REF!</definedName>
    <definedName name="PeakFactor">#REF!</definedName>
    <definedName name="PeakID">#REF!</definedName>
    <definedName name="PeakMTM">#REF!</definedName>
    <definedName name="PeakParty">#REF!</definedName>
    <definedName name="PED">#REF!</definedName>
    <definedName name="penn">#N/A</definedName>
    <definedName name="pension">#REF!</definedName>
    <definedName name="Pension_Dollars">#REF!</definedName>
    <definedName name="PER">#REF!</definedName>
    <definedName name="perc">#REF!</definedName>
    <definedName name="Perc_Valid">#REF!</definedName>
    <definedName name="percentTolled">#REF!</definedName>
    <definedName name="period">#REF!</definedName>
    <definedName name="Periods">#REF!</definedName>
    <definedName name="PeriodsInYear">#REF!</definedName>
    <definedName name="PERM">#REF!</definedName>
    <definedName name="PERMB">#REF!</definedName>
    <definedName name="Permits_Dollars">#REF!</definedName>
    <definedName name="pettycash">#REF!</definedName>
    <definedName name="PF">#REF!</definedName>
    <definedName name="pf99sales">#REF!</definedName>
    <definedName name="pfadj">#REF!</definedName>
    <definedName name="pfc">#REF!</definedName>
    <definedName name="pfcfee1">#REF!</definedName>
    <definedName name="pfcfees">#REF!</definedName>
    <definedName name="pfcfees02">#REF!</definedName>
    <definedName name="pfcfees1">#REF!</definedName>
    <definedName name="pfcfees1a">#REF!</definedName>
    <definedName name="pfcfees1c">#REF!</definedName>
    <definedName name="pfcfees2">#REF!</definedName>
    <definedName name="pfcfeesa">#REF!</definedName>
    <definedName name="pfcfeesb">#REF!</definedName>
    <definedName name="pfcfeess">#REF!</definedName>
    <definedName name="pfcogs">#REF!</definedName>
    <definedName name="pfcs">#REF!</definedName>
    <definedName name="pfcsale1">#REF!</definedName>
    <definedName name="pfcsales">#REF!</definedName>
    <definedName name="pfcsales01">#REF!</definedName>
    <definedName name="pfcsales1">#REF!</definedName>
    <definedName name="pfcsales1a">#REF!</definedName>
    <definedName name="pfcsales1c">#REF!</definedName>
    <definedName name="pfcsales2">#REF!</definedName>
    <definedName name="pfcsalesa">#REF!</definedName>
    <definedName name="pfcsalesb">#REF!</definedName>
    <definedName name="pfcsaless">#REF!</definedName>
    <definedName name="pfda">#REF!</definedName>
    <definedName name="pfga">#REF!</definedName>
    <definedName name="pfnetincome2000">#REF!</definedName>
    <definedName name="pfnetincome2001">#REF!</definedName>
    <definedName name="PFQ">#REF!</definedName>
    <definedName name="pfselling">#REF!</definedName>
    <definedName name="PFY1Price">#REF!</definedName>
    <definedName name="PFY2Price">#REF!</definedName>
    <definedName name="PFYPrice">#REF!</definedName>
    <definedName name="pg1b">#REF!</definedName>
    <definedName name="pg2b">#REF!</definedName>
    <definedName name="pg3b">#REF!</definedName>
    <definedName name="pg3bc">#REF!</definedName>
    <definedName name="pg4b">#REF!</definedName>
    <definedName name="pg5b">#REF!</definedName>
    <definedName name="pg6b">#REF!</definedName>
    <definedName name="Phone_Dollars">#REF!</definedName>
    <definedName name="Pickups">#REF!</definedName>
    <definedName name="Pie">#REF!,#REF!,#REF!</definedName>
    <definedName name="pig_dig5" localSheetId="17" hidden="1">{#N/A,#N/A,FALSE,"T COST";#N/A,#N/A,FALSE,"COST_FH"}</definedName>
    <definedName name="pig_dig5" localSheetId="18" hidden="1">{#N/A,#N/A,FALSE,"T COST";#N/A,#N/A,FALSE,"COST_FH"}</definedName>
    <definedName name="pig_dig5" localSheetId="19" hidden="1">{#N/A,#N/A,FALSE,"T COST";#N/A,#N/A,FALSE,"COST_FH"}</definedName>
    <definedName name="pig_dig5" localSheetId="20" hidden="1">{#N/A,#N/A,FALSE,"T COST";#N/A,#N/A,FALSE,"COST_FH"}</definedName>
    <definedName name="pig_dig5" localSheetId="21" hidden="1">{#N/A,#N/A,FALSE,"T COST";#N/A,#N/A,FALSE,"COST_FH"}</definedName>
    <definedName name="pig_dig5" localSheetId="22" hidden="1">{#N/A,#N/A,FALSE,"T COST";#N/A,#N/A,FALSE,"COST_FH"}</definedName>
    <definedName name="pig_dig5" localSheetId="1" hidden="1">{#N/A,#N/A,FALSE,"T COST";#N/A,#N/A,FALSE,"COST_FH"}</definedName>
    <definedName name="pig_dig5" localSheetId="26" hidden="1">{#N/A,#N/A,FALSE,"T COST";#N/A,#N/A,FALSE,"COST_FH"}</definedName>
    <definedName name="pig_dig5" localSheetId="23" hidden="1">{#N/A,#N/A,FALSE,"T COST";#N/A,#N/A,FALSE,"COST_FH"}</definedName>
    <definedName name="pig_dig5" hidden="1">{#N/A,#N/A,FALSE,"T COST";#N/A,#N/A,FALSE,"COST_FH"}</definedName>
    <definedName name="pig_dog" localSheetId="17" hidden="1">{2;#N/A;"R13C16:R17C16";#N/A;"R13C14:R17C15";FALSE;FALSE;FALSE;95;#N/A;#N/A;"R13C19";#N/A;FALSE;FALSE;FALSE;FALSE;#N/A;"";#N/A;FALSE;"";"";#N/A;#N/A;#N/A}</definedName>
    <definedName name="pig_dog" localSheetId="18" hidden="1">{2;#N/A;"R13C16:R17C16";#N/A;"R13C14:R17C15";FALSE;FALSE;FALSE;95;#N/A;#N/A;"R13C19";#N/A;FALSE;FALSE;FALSE;FALSE;#N/A;"";#N/A;FALSE;"";"";#N/A;#N/A;#N/A}</definedName>
    <definedName name="pig_dog" localSheetId="19" hidden="1">{2;#N/A;"R13C16:R17C16";#N/A;"R13C14:R17C15";FALSE;FALSE;FALSE;95;#N/A;#N/A;"R13C19";#N/A;FALSE;FALSE;FALSE;FALSE;#N/A;"";#N/A;FALSE;"";"";#N/A;#N/A;#N/A}</definedName>
    <definedName name="pig_dog" localSheetId="20" hidden="1">{2;#N/A;"R13C16:R17C16";#N/A;"R13C14:R17C15";FALSE;FALSE;FALSE;95;#N/A;#N/A;"R13C19";#N/A;FALSE;FALSE;FALSE;FALSE;#N/A;"";#N/A;FALSE;"";"";#N/A;#N/A;#N/A}</definedName>
    <definedName name="pig_dog" localSheetId="21" hidden="1">{2;#N/A;"R13C16:R17C16";#N/A;"R13C14:R17C15";FALSE;FALSE;FALSE;95;#N/A;#N/A;"R13C19";#N/A;FALSE;FALSE;FALSE;FALSE;#N/A;"";#N/A;FALSE;"";"";#N/A;#N/A;#N/A}</definedName>
    <definedName name="pig_dog" localSheetId="22" hidden="1">{2;#N/A;"R13C16:R17C16";#N/A;"R13C14:R17C15";FALSE;FALSE;FALSE;95;#N/A;#N/A;"R13C19";#N/A;FALSE;FALSE;FALSE;FALSE;#N/A;"";#N/A;FALSE;"";"";#N/A;#N/A;#N/A}</definedName>
    <definedName name="pig_dog" localSheetId="1" hidden="1">{2;#N/A;"R13C16:R17C16";#N/A;"R13C14:R17C15";FALSE;FALSE;FALSE;95;#N/A;#N/A;"R13C19";#N/A;FALSE;FALSE;FALSE;FALSE;#N/A;"";#N/A;FALSE;"";"";#N/A;#N/A;#N/A}</definedName>
    <definedName name="pig_dog" localSheetId="26" hidden="1">{2;#N/A;"R13C16:R17C16";#N/A;"R13C14:R17C15";FALSE;FALSE;FALSE;95;#N/A;#N/A;"R13C19";#N/A;FALSE;FALSE;FALSE;FALSE;#N/A;"";#N/A;FALSE;"";"";#N/A;#N/A;#N/A}</definedName>
    <definedName name="pig_dog" localSheetId="23"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7" hidden="1">{"EXCELHLP.HLP!1802";5;10;5;10;13;13;13;8;5;5;10;14;13;13;13;13;5;10;14;13;5;10;1;2;24}</definedName>
    <definedName name="pig_dog\" localSheetId="18" hidden="1">{"EXCELHLP.HLP!1802";5;10;5;10;13;13;13;8;5;5;10;14;13;13;13;13;5;10;14;13;5;10;1;2;24}</definedName>
    <definedName name="pig_dog\" localSheetId="19" hidden="1">{"EXCELHLP.HLP!1802";5;10;5;10;13;13;13;8;5;5;10;14;13;13;13;13;5;10;14;13;5;10;1;2;24}</definedName>
    <definedName name="pig_dog\" localSheetId="20" hidden="1">{"EXCELHLP.HLP!1802";5;10;5;10;13;13;13;8;5;5;10;14;13;13;13;13;5;10;14;13;5;10;1;2;24}</definedName>
    <definedName name="pig_dog\" localSheetId="21" hidden="1">{"EXCELHLP.HLP!1802";5;10;5;10;13;13;13;8;5;5;10;14;13;13;13;13;5;10;14;13;5;10;1;2;24}</definedName>
    <definedName name="pig_dog\" localSheetId="22" hidden="1">{"EXCELHLP.HLP!1802";5;10;5;10;13;13;13;8;5;5;10;14;13;13;13;13;5;10;14;13;5;10;1;2;24}</definedName>
    <definedName name="pig_dog\" localSheetId="1" hidden="1">{"EXCELHLP.HLP!1802";5;10;5;10;13;13;13;8;5;5;10;14;13;13;13;13;5;10;14;13;5;10;1;2;24}</definedName>
    <definedName name="pig_dog\" localSheetId="26" hidden="1">{"EXCELHLP.HLP!1802";5;10;5;10;13;13;13;8;5;5;10;14;13;13;13;13;5;10;14;13;5;10;1;2;24}</definedName>
    <definedName name="pig_dog\" localSheetId="23" hidden="1">{"EXCELHLP.HLP!1802";5;10;5;10;13;13;13;8;5;5;10;14;13;13;13;13;5;10;14;13;5;10;1;2;24}</definedName>
    <definedName name="pig_dog\" hidden="1">{"EXCELHLP.HLP!1802";5;10;5;10;13;13;13;8;5;5;10;14;13;13;13;13;5;10;14;13;5;10;1;2;24}</definedName>
    <definedName name="pig_dog2"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2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7" hidden="1">{#N/A,#N/A,FALSE,"SUMMARY";#N/A,#N/A,FALSE,"INPUTDATA";#N/A,#N/A,FALSE,"Condenser Performance"}</definedName>
    <definedName name="pig_dog4" localSheetId="18" hidden="1">{#N/A,#N/A,FALSE,"SUMMARY";#N/A,#N/A,FALSE,"INPUTDATA";#N/A,#N/A,FALSE,"Condenser Performance"}</definedName>
    <definedName name="pig_dog4" localSheetId="19" hidden="1">{#N/A,#N/A,FALSE,"SUMMARY";#N/A,#N/A,FALSE,"INPUTDATA";#N/A,#N/A,FALSE,"Condenser Performance"}</definedName>
    <definedName name="pig_dog4" localSheetId="20" hidden="1">{#N/A,#N/A,FALSE,"SUMMARY";#N/A,#N/A,FALSE,"INPUTDATA";#N/A,#N/A,FALSE,"Condenser Performance"}</definedName>
    <definedName name="pig_dog4" localSheetId="21" hidden="1">{#N/A,#N/A,FALSE,"SUMMARY";#N/A,#N/A,FALSE,"INPUTDATA";#N/A,#N/A,FALSE,"Condenser Performance"}</definedName>
    <definedName name="pig_dog4" localSheetId="22" hidden="1">{#N/A,#N/A,FALSE,"SUMMARY";#N/A,#N/A,FALSE,"INPUTDATA";#N/A,#N/A,FALSE,"Condenser Performance"}</definedName>
    <definedName name="pig_dog4" localSheetId="1" hidden="1">{#N/A,#N/A,FALSE,"SUMMARY";#N/A,#N/A,FALSE,"INPUTDATA";#N/A,#N/A,FALSE,"Condenser Performance"}</definedName>
    <definedName name="pig_dog4" localSheetId="26" hidden="1">{#N/A,#N/A,FALSE,"SUMMARY";#N/A,#N/A,FALSE,"INPUTDATA";#N/A,#N/A,FALSE,"Condenser Performance"}</definedName>
    <definedName name="pig_dog4" localSheetId="23" hidden="1">{#N/A,#N/A,FALSE,"SUMMARY";#N/A,#N/A,FALSE,"INPUTDATA";#N/A,#N/A,FALSE,"Condenser Performance"}</definedName>
    <definedName name="pig_dog4" hidden="1">{#N/A,#N/A,FALSE,"SUMMARY";#N/A,#N/A,FALSE,"INPUTDATA";#N/A,#N/A,FALSE,"Condenser Performance"}</definedName>
    <definedName name="pig_dog6" localSheetId="17" hidden="1">{#N/A,#N/A,FALSE,"INPUTDATA";#N/A,#N/A,FALSE,"SUMMARY";#N/A,#N/A,FALSE,"CTAREP";#N/A,#N/A,FALSE,"CTBREP";#N/A,#N/A,FALSE,"TURBEFF";#N/A,#N/A,FALSE,"Condenser Performance"}</definedName>
    <definedName name="pig_dog6" localSheetId="18" hidden="1">{#N/A,#N/A,FALSE,"INPUTDATA";#N/A,#N/A,FALSE,"SUMMARY";#N/A,#N/A,FALSE,"CTAREP";#N/A,#N/A,FALSE,"CTBREP";#N/A,#N/A,FALSE,"TURBEFF";#N/A,#N/A,FALSE,"Condenser Performance"}</definedName>
    <definedName name="pig_dog6" localSheetId="19" hidden="1">{#N/A,#N/A,FALSE,"INPUTDATA";#N/A,#N/A,FALSE,"SUMMARY";#N/A,#N/A,FALSE,"CTAREP";#N/A,#N/A,FALSE,"CTBREP";#N/A,#N/A,FALSE,"TURBEFF";#N/A,#N/A,FALSE,"Condenser Performance"}</definedName>
    <definedName name="pig_dog6" localSheetId="20" hidden="1">{#N/A,#N/A,FALSE,"INPUTDATA";#N/A,#N/A,FALSE,"SUMMARY";#N/A,#N/A,FALSE,"CTAREP";#N/A,#N/A,FALSE,"CTBREP";#N/A,#N/A,FALSE,"TURBEFF";#N/A,#N/A,FALSE,"Condenser Performance"}</definedName>
    <definedName name="pig_dog6" localSheetId="21" hidden="1">{#N/A,#N/A,FALSE,"INPUTDATA";#N/A,#N/A,FALSE,"SUMMARY";#N/A,#N/A,FALSE,"CTAREP";#N/A,#N/A,FALSE,"CTBREP";#N/A,#N/A,FALSE,"TURBEFF";#N/A,#N/A,FALSE,"Condenser Performance"}</definedName>
    <definedName name="pig_dog6" localSheetId="22" hidden="1">{#N/A,#N/A,FALSE,"INPUTDATA";#N/A,#N/A,FALSE,"SUMMARY";#N/A,#N/A,FALSE,"CTAREP";#N/A,#N/A,FALSE,"CTBREP";#N/A,#N/A,FALSE,"TURBEFF";#N/A,#N/A,FALSE,"Condenser Performance"}</definedName>
    <definedName name="pig_dog6" localSheetId="1" hidden="1">{#N/A,#N/A,FALSE,"INPUTDATA";#N/A,#N/A,FALSE,"SUMMARY";#N/A,#N/A,FALSE,"CTAREP";#N/A,#N/A,FALSE,"CTBREP";#N/A,#N/A,FALSE,"TURBEFF";#N/A,#N/A,FALSE,"Condenser Performance"}</definedName>
    <definedName name="pig_dog6" localSheetId="26" hidden="1">{#N/A,#N/A,FALSE,"INPUTDATA";#N/A,#N/A,FALSE,"SUMMARY";#N/A,#N/A,FALSE,"CTAREP";#N/A,#N/A,FALSE,"CTBREP";#N/A,#N/A,FALSE,"TURBEFF";#N/A,#N/A,FALSE,"Condenser Performance"}</definedName>
    <definedName name="pig_dog6" localSheetId="23"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7" hidden="1">{#N/A,#N/A,FALSE,"INPUTDATA";#N/A,#N/A,FALSE,"SUMMARY"}</definedName>
    <definedName name="pig_dog7" localSheetId="18" hidden="1">{#N/A,#N/A,FALSE,"INPUTDATA";#N/A,#N/A,FALSE,"SUMMARY"}</definedName>
    <definedName name="pig_dog7" localSheetId="19" hidden="1">{#N/A,#N/A,FALSE,"INPUTDATA";#N/A,#N/A,FALSE,"SUMMARY"}</definedName>
    <definedName name="pig_dog7" localSheetId="20" hidden="1">{#N/A,#N/A,FALSE,"INPUTDATA";#N/A,#N/A,FALSE,"SUMMARY"}</definedName>
    <definedName name="pig_dog7" localSheetId="21" hidden="1">{#N/A,#N/A,FALSE,"INPUTDATA";#N/A,#N/A,FALSE,"SUMMARY"}</definedName>
    <definedName name="pig_dog7" localSheetId="22" hidden="1">{#N/A,#N/A,FALSE,"INPUTDATA";#N/A,#N/A,FALSE,"SUMMARY"}</definedName>
    <definedName name="pig_dog7" localSheetId="1" hidden="1">{#N/A,#N/A,FALSE,"INPUTDATA";#N/A,#N/A,FALSE,"SUMMARY"}</definedName>
    <definedName name="pig_dog7" localSheetId="26" hidden="1">{#N/A,#N/A,FALSE,"INPUTDATA";#N/A,#N/A,FALSE,"SUMMARY"}</definedName>
    <definedName name="pig_dog7" localSheetId="23" hidden="1">{#N/A,#N/A,FALSE,"INPUTDATA";#N/A,#N/A,FALSE,"SUMMARY"}</definedName>
    <definedName name="pig_dog7" hidden="1">{#N/A,#N/A,FALSE,"INPUTDATA";#N/A,#N/A,FALSE,"SUMMARY"}</definedName>
    <definedName name="pig_dog8" localSheetId="17" hidden="1">{#N/A,#N/A,FALSE,"INPUTDATA";#N/A,#N/A,FALSE,"SUMMARY";#N/A,#N/A,FALSE,"CTAREP";#N/A,#N/A,FALSE,"CTBREP";#N/A,#N/A,FALSE,"PMG4ST86";#N/A,#N/A,FALSE,"TURBEFF";#N/A,#N/A,FALSE,"Condenser Performance"}</definedName>
    <definedName name="pig_dog8" localSheetId="18" hidden="1">{#N/A,#N/A,FALSE,"INPUTDATA";#N/A,#N/A,FALSE,"SUMMARY";#N/A,#N/A,FALSE,"CTAREP";#N/A,#N/A,FALSE,"CTBREP";#N/A,#N/A,FALSE,"PMG4ST86";#N/A,#N/A,FALSE,"TURBEFF";#N/A,#N/A,FALSE,"Condenser Performance"}</definedName>
    <definedName name="pig_dog8" localSheetId="19" hidden="1">{#N/A,#N/A,FALSE,"INPUTDATA";#N/A,#N/A,FALSE,"SUMMARY";#N/A,#N/A,FALSE,"CTAREP";#N/A,#N/A,FALSE,"CTBREP";#N/A,#N/A,FALSE,"PMG4ST86";#N/A,#N/A,FALSE,"TURBEFF";#N/A,#N/A,FALSE,"Condenser Performance"}</definedName>
    <definedName name="pig_dog8" localSheetId="20" hidden="1">{#N/A,#N/A,FALSE,"INPUTDATA";#N/A,#N/A,FALSE,"SUMMARY";#N/A,#N/A,FALSE,"CTAREP";#N/A,#N/A,FALSE,"CTBREP";#N/A,#N/A,FALSE,"PMG4ST86";#N/A,#N/A,FALSE,"TURBEFF";#N/A,#N/A,FALSE,"Condenser Performance"}</definedName>
    <definedName name="pig_dog8" localSheetId="21" hidden="1">{#N/A,#N/A,FALSE,"INPUTDATA";#N/A,#N/A,FALSE,"SUMMARY";#N/A,#N/A,FALSE,"CTAREP";#N/A,#N/A,FALSE,"CTBREP";#N/A,#N/A,FALSE,"PMG4ST86";#N/A,#N/A,FALSE,"TURBEFF";#N/A,#N/A,FALSE,"Condenser Performance"}</definedName>
    <definedName name="pig_dog8" localSheetId="22" hidden="1">{#N/A,#N/A,FALSE,"INPUTDATA";#N/A,#N/A,FALSE,"SUMMARY";#N/A,#N/A,FALSE,"CTAREP";#N/A,#N/A,FALSE,"CTBREP";#N/A,#N/A,FALSE,"PMG4ST86";#N/A,#N/A,FALSE,"TURBEFF";#N/A,#N/A,FALSE,"Condenser Performance"}</definedName>
    <definedName name="pig_dog8" localSheetId="1" hidden="1">{#N/A,#N/A,FALSE,"INPUTDATA";#N/A,#N/A,FALSE,"SUMMARY";#N/A,#N/A,FALSE,"CTAREP";#N/A,#N/A,FALSE,"CTBREP";#N/A,#N/A,FALSE,"PMG4ST86";#N/A,#N/A,FALSE,"TURBEFF";#N/A,#N/A,FALSE,"Condenser Performance"}</definedName>
    <definedName name="pig_dog8" localSheetId="26" hidden="1">{#N/A,#N/A,FALSE,"INPUTDATA";#N/A,#N/A,FALSE,"SUMMARY";#N/A,#N/A,FALSE,"CTAREP";#N/A,#N/A,FALSE,"CTBREP";#N/A,#N/A,FALSE,"PMG4ST86";#N/A,#N/A,FALSE,"TURBEFF";#N/A,#N/A,FALSE,"Condenser Performance"}</definedName>
    <definedName name="pig_dog8" localSheetId="23"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II">#REF!</definedName>
    <definedName name="PIKTERM">#REF!</definedName>
    <definedName name="PIKTERM1">#REF!</definedName>
    <definedName name="PilingHide">#REF!</definedName>
    <definedName name="PineHillsXmissionLossRate">#REF!</definedName>
    <definedName name="PIPE_DATA">#REF!</definedName>
    <definedName name="PIPEHOLD">#REF!</definedName>
    <definedName name="Pipelines_CAPX">#REF!</definedName>
    <definedName name="Pipelines_MAINT">#REF!</definedName>
    <definedName name="PIPEWELDWR">#REF!</definedName>
    <definedName name="Piping_Tables">#REF!</definedName>
    <definedName name="PipingHide">#REF!</definedName>
    <definedName name="PKHOURS">#REF!</definedName>
    <definedName name="Plant">#REF!</definedName>
    <definedName name="Plant_Labor">#REF!</definedName>
    <definedName name="Plant_Spares">#REF!</definedName>
    <definedName name="plantAdmin">#REF!</definedName>
    <definedName name="plantAdminPersonnel">#REF!</definedName>
    <definedName name="PlantList">#REF!</definedName>
    <definedName name="PlantName">#REF!</definedName>
    <definedName name="PM_Dollars">#REF!</definedName>
    <definedName name="PM_Factor">#REF!</definedName>
    <definedName name="PM_Hours">#REF!</definedName>
    <definedName name="PMWH">#REF!</definedName>
    <definedName name="PO_LOG">#REF!</definedName>
    <definedName name="Pole_Length">#REF!</definedName>
    <definedName name="POLY1">#REF!</definedName>
    <definedName name="POLY2">#REF!</definedName>
    <definedName name="POLY3">#REF!</definedName>
    <definedName name="POLY4">#REF!</definedName>
    <definedName name="POP">#REF!</definedName>
    <definedName name="porahwinfrey">#N/A</definedName>
    <definedName name="PORTFOLIO">#REF!</definedName>
    <definedName name="POSDEAR">#REF!</definedName>
    <definedName name="poso_wrn.test1." localSheetId="17" hidden="1">{"Income Statement",#N/A,FALSE,"CFMODEL";"Balance Sheet",#N/A,FALSE,"CFMODEL"}</definedName>
    <definedName name="poso_wrn.test1." localSheetId="18" hidden="1">{"Income Statement",#N/A,FALSE,"CFMODEL";"Balance Sheet",#N/A,FALSE,"CFMODEL"}</definedName>
    <definedName name="poso_wrn.test1." localSheetId="19" hidden="1">{"Income Statement",#N/A,FALSE,"CFMODEL";"Balance Sheet",#N/A,FALSE,"CFMODEL"}</definedName>
    <definedName name="poso_wrn.test1." localSheetId="20" hidden="1">{"Income Statement",#N/A,FALSE,"CFMODEL";"Balance Sheet",#N/A,FALSE,"CFMODEL"}</definedName>
    <definedName name="poso_wrn.test1." localSheetId="21" hidden="1">{"Income Statement",#N/A,FALSE,"CFMODEL";"Balance Sheet",#N/A,FALSE,"CFMODEL"}</definedName>
    <definedName name="poso_wrn.test1." localSheetId="22" hidden="1">{"Income Statement",#N/A,FALSE,"CFMODEL";"Balance Sheet",#N/A,FALSE,"CFMODEL"}</definedName>
    <definedName name="poso_wrn.test1." localSheetId="1" hidden="1">{"Income Statement",#N/A,FALSE,"CFMODEL";"Balance Sheet",#N/A,FALSE,"CFMODEL"}</definedName>
    <definedName name="poso_wrn.test1." localSheetId="26" hidden="1">{"Income Statement",#N/A,FALSE,"CFMODEL";"Balance Sheet",#N/A,FALSE,"CFMODEL"}</definedName>
    <definedName name="poso_wrn.test1." localSheetId="23" hidden="1">{"Income Statement",#N/A,FALSE,"CFMODEL";"Balance Sheet",#N/A,FALSE,"CFMODEL"}</definedName>
    <definedName name="poso_wrn.test1." hidden="1">{"Income Statement",#N/A,FALSE,"CFMODEL";"Balance Sheet",#N/A,FALSE,"CFMODEL"}</definedName>
    <definedName name="poso_wrn.test1._1" localSheetId="17" hidden="1">{"Income Statement",#N/A,FALSE,"CFMODEL";"Balance Sheet",#N/A,FALSE,"CFMODEL"}</definedName>
    <definedName name="poso_wrn.test1._1" localSheetId="18" hidden="1">{"Income Statement",#N/A,FALSE,"CFMODEL";"Balance Sheet",#N/A,FALSE,"CFMODEL"}</definedName>
    <definedName name="poso_wrn.test1._1" localSheetId="19" hidden="1">{"Income Statement",#N/A,FALSE,"CFMODEL";"Balance Sheet",#N/A,FALSE,"CFMODEL"}</definedName>
    <definedName name="poso_wrn.test1._1" localSheetId="20" hidden="1">{"Income Statement",#N/A,FALSE,"CFMODEL";"Balance Sheet",#N/A,FALSE,"CFMODEL"}</definedName>
    <definedName name="poso_wrn.test1._1" localSheetId="21" hidden="1">{"Income Statement",#N/A,FALSE,"CFMODEL";"Balance Sheet",#N/A,FALSE,"CFMODEL"}</definedName>
    <definedName name="poso_wrn.test1._1" localSheetId="22" hidden="1">{"Income Statement",#N/A,FALSE,"CFMODEL";"Balance Sheet",#N/A,FALSE,"CFMODEL"}</definedName>
    <definedName name="poso_wrn.test1._1" localSheetId="1" hidden="1">{"Income Statement",#N/A,FALSE,"CFMODEL";"Balance Sheet",#N/A,FALSE,"CFMODEL"}</definedName>
    <definedName name="poso_wrn.test1._1" localSheetId="26" hidden="1">{"Income Statement",#N/A,FALSE,"CFMODEL";"Balance Sheet",#N/A,FALSE,"CFMODEL"}</definedName>
    <definedName name="poso_wrn.test1._1" localSheetId="23" hidden="1">{"Income Statement",#N/A,FALSE,"CFMODEL";"Balance Sheet",#N/A,FALSE,"CFMODEL"}</definedName>
    <definedName name="poso_wrn.test1._1" hidden="1">{"Income Statement",#N/A,FALSE,"CFMODEL";"Balance Sheet",#N/A,FALSE,"CFMODEL"}</definedName>
    <definedName name="poso_wrn.test2." localSheetId="17" hidden="1">{"SourcesUses",#N/A,TRUE,"CFMODEL";"TransOverview",#N/A,TRUE,"CFMODEL"}</definedName>
    <definedName name="poso_wrn.test2." localSheetId="18" hidden="1">{"SourcesUses",#N/A,TRUE,"CFMODEL";"TransOverview",#N/A,TRUE,"CFMODEL"}</definedName>
    <definedName name="poso_wrn.test2." localSheetId="19" hidden="1">{"SourcesUses",#N/A,TRUE,"CFMODEL";"TransOverview",#N/A,TRUE,"CFMODEL"}</definedName>
    <definedName name="poso_wrn.test2." localSheetId="20" hidden="1">{"SourcesUses",#N/A,TRUE,"CFMODEL";"TransOverview",#N/A,TRUE,"CFMODEL"}</definedName>
    <definedName name="poso_wrn.test2." localSheetId="21" hidden="1">{"SourcesUses",#N/A,TRUE,"CFMODEL";"TransOverview",#N/A,TRUE,"CFMODEL"}</definedName>
    <definedName name="poso_wrn.test2." localSheetId="22" hidden="1">{"SourcesUses",#N/A,TRUE,"CFMODEL";"TransOverview",#N/A,TRUE,"CFMODEL"}</definedName>
    <definedName name="poso_wrn.test2." localSheetId="1" hidden="1">{"SourcesUses",#N/A,TRUE,"CFMODEL";"TransOverview",#N/A,TRUE,"CFMODEL"}</definedName>
    <definedName name="poso_wrn.test2." localSheetId="26" hidden="1">{"SourcesUses",#N/A,TRUE,"CFMODEL";"TransOverview",#N/A,TRUE,"CFMODEL"}</definedName>
    <definedName name="poso_wrn.test2." localSheetId="23" hidden="1">{"SourcesUses",#N/A,TRUE,"CFMODEL";"TransOverview",#N/A,TRUE,"CFMODEL"}</definedName>
    <definedName name="poso_wrn.test2." hidden="1">{"SourcesUses",#N/A,TRUE,"CFMODEL";"TransOverview",#N/A,TRUE,"CFMODEL"}</definedName>
    <definedName name="poso_wrn.test2._1" localSheetId="17" hidden="1">{"SourcesUses",#N/A,TRUE,"CFMODEL";"TransOverview",#N/A,TRUE,"CFMODEL"}</definedName>
    <definedName name="poso_wrn.test2._1" localSheetId="18" hidden="1">{"SourcesUses",#N/A,TRUE,"CFMODEL";"TransOverview",#N/A,TRUE,"CFMODEL"}</definedName>
    <definedName name="poso_wrn.test2._1" localSheetId="19" hidden="1">{"SourcesUses",#N/A,TRUE,"CFMODEL";"TransOverview",#N/A,TRUE,"CFMODEL"}</definedName>
    <definedName name="poso_wrn.test2._1" localSheetId="20" hidden="1">{"SourcesUses",#N/A,TRUE,"CFMODEL";"TransOverview",#N/A,TRUE,"CFMODEL"}</definedName>
    <definedName name="poso_wrn.test2._1" localSheetId="21" hidden="1">{"SourcesUses",#N/A,TRUE,"CFMODEL";"TransOverview",#N/A,TRUE,"CFMODEL"}</definedName>
    <definedName name="poso_wrn.test2._1" localSheetId="22" hidden="1">{"SourcesUses",#N/A,TRUE,"CFMODEL";"TransOverview",#N/A,TRUE,"CFMODEL"}</definedName>
    <definedName name="poso_wrn.test2._1" localSheetId="1" hidden="1">{"SourcesUses",#N/A,TRUE,"CFMODEL";"TransOverview",#N/A,TRUE,"CFMODEL"}</definedName>
    <definedName name="poso_wrn.test2._1" localSheetId="26" hidden="1">{"SourcesUses",#N/A,TRUE,"CFMODEL";"TransOverview",#N/A,TRUE,"CFMODEL"}</definedName>
    <definedName name="poso_wrn.test2._1" localSheetId="23" hidden="1">{"SourcesUses",#N/A,TRUE,"CFMODEL";"TransOverview",#N/A,TRUE,"CFMODEL"}</definedName>
    <definedName name="poso_wrn.test2._1" hidden="1">{"SourcesUses",#N/A,TRUE,"CFMODEL";"TransOverview",#N/A,TRUE,"CFMODEL"}</definedName>
    <definedName name="poso_wrn.test3." localSheetId="17" hidden="1">{"SourcesUses",#N/A,TRUE,#N/A;"TransOverview",#N/A,TRUE,"CFMODEL"}</definedName>
    <definedName name="poso_wrn.test3." localSheetId="18" hidden="1">{"SourcesUses",#N/A,TRUE,#N/A;"TransOverview",#N/A,TRUE,"CFMODEL"}</definedName>
    <definedName name="poso_wrn.test3." localSheetId="19" hidden="1">{"SourcesUses",#N/A,TRUE,#N/A;"TransOverview",#N/A,TRUE,"CFMODEL"}</definedName>
    <definedName name="poso_wrn.test3." localSheetId="20" hidden="1">{"SourcesUses",#N/A,TRUE,#N/A;"TransOverview",#N/A,TRUE,"CFMODEL"}</definedName>
    <definedName name="poso_wrn.test3." localSheetId="21" hidden="1">{"SourcesUses",#N/A,TRUE,#N/A;"TransOverview",#N/A,TRUE,"CFMODEL"}</definedName>
    <definedName name="poso_wrn.test3." localSheetId="22" hidden="1">{"SourcesUses",#N/A,TRUE,#N/A;"TransOverview",#N/A,TRUE,"CFMODEL"}</definedName>
    <definedName name="poso_wrn.test3." localSheetId="1" hidden="1">{"SourcesUses",#N/A,TRUE,#N/A;"TransOverview",#N/A,TRUE,"CFMODEL"}</definedName>
    <definedName name="poso_wrn.test3." localSheetId="26" hidden="1">{"SourcesUses",#N/A,TRUE,#N/A;"TransOverview",#N/A,TRUE,"CFMODEL"}</definedName>
    <definedName name="poso_wrn.test3." localSheetId="23" hidden="1">{"SourcesUses",#N/A,TRUE,#N/A;"TransOverview",#N/A,TRUE,"CFMODEL"}</definedName>
    <definedName name="poso_wrn.test3." hidden="1">{"SourcesUses",#N/A,TRUE,#N/A;"TransOverview",#N/A,TRUE,"CFMODEL"}</definedName>
    <definedName name="poso_wrn.test3._1" localSheetId="17" hidden="1">{"SourcesUses",#N/A,TRUE,#N/A;"TransOverview",#N/A,TRUE,"CFMODEL"}</definedName>
    <definedName name="poso_wrn.test3._1" localSheetId="18" hidden="1">{"SourcesUses",#N/A,TRUE,#N/A;"TransOverview",#N/A,TRUE,"CFMODEL"}</definedName>
    <definedName name="poso_wrn.test3._1" localSheetId="19" hidden="1">{"SourcesUses",#N/A,TRUE,#N/A;"TransOverview",#N/A,TRUE,"CFMODEL"}</definedName>
    <definedName name="poso_wrn.test3._1" localSheetId="20" hidden="1">{"SourcesUses",#N/A,TRUE,#N/A;"TransOverview",#N/A,TRUE,"CFMODEL"}</definedName>
    <definedName name="poso_wrn.test3._1" localSheetId="21" hidden="1">{"SourcesUses",#N/A,TRUE,#N/A;"TransOverview",#N/A,TRUE,"CFMODEL"}</definedName>
    <definedName name="poso_wrn.test3._1" localSheetId="22" hidden="1">{"SourcesUses",#N/A,TRUE,#N/A;"TransOverview",#N/A,TRUE,"CFMODEL"}</definedName>
    <definedName name="poso_wrn.test3._1" localSheetId="1" hidden="1">{"SourcesUses",#N/A,TRUE,#N/A;"TransOverview",#N/A,TRUE,"CFMODEL"}</definedName>
    <definedName name="poso_wrn.test3._1" localSheetId="26" hidden="1">{"SourcesUses",#N/A,TRUE,#N/A;"TransOverview",#N/A,TRUE,"CFMODEL"}</definedName>
    <definedName name="poso_wrn.test3._1" localSheetId="23" hidden="1">{"SourcesUses",#N/A,TRUE,#N/A;"TransOverview",#N/A,TRUE,"CFMODEL"}</definedName>
    <definedName name="poso_wrn.test3._1" hidden="1">{"SourcesUses",#N/A,TRUE,#N/A;"TransOverview",#N/A,TRUE,"CFMODEL"}</definedName>
    <definedName name="poso_wrn.test4." localSheetId="17" hidden="1">{"SourcesUses",#N/A,TRUE,"FundsFlow";"TransOverview",#N/A,TRUE,"FundsFlow"}</definedName>
    <definedName name="poso_wrn.test4." localSheetId="18" hidden="1">{"SourcesUses",#N/A,TRUE,"FundsFlow";"TransOverview",#N/A,TRUE,"FundsFlow"}</definedName>
    <definedName name="poso_wrn.test4." localSheetId="19" hidden="1">{"SourcesUses",#N/A,TRUE,"FundsFlow";"TransOverview",#N/A,TRUE,"FundsFlow"}</definedName>
    <definedName name="poso_wrn.test4." localSheetId="20" hidden="1">{"SourcesUses",#N/A,TRUE,"FundsFlow";"TransOverview",#N/A,TRUE,"FundsFlow"}</definedName>
    <definedName name="poso_wrn.test4." localSheetId="21" hidden="1">{"SourcesUses",#N/A,TRUE,"FundsFlow";"TransOverview",#N/A,TRUE,"FundsFlow"}</definedName>
    <definedName name="poso_wrn.test4." localSheetId="22" hidden="1">{"SourcesUses",#N/A,TRUE,"FundsFlow";"TransOverview",#N/A,TRUE,"FundsFlow"}</definedName>
    <definedName name="poso_wrn.test4." localSheetId="1" hidden="1">{"SourcesUses",#N/A,TRUE,"FundsFlow";"TransOverview",#N/A,TRUE,"FundsFlow"}</definedName>
    <definedName name="poso_wrn.test4." localSheetId="26" hidden="1">{"SourcesUses",#N/A,TRUE,"FundsFlow";"TransOverview",#N/A,TRUE,"FundsFlow"}</definedName>
    <definedName name="poso_wrn.test4." localSheetId="23" hidden="1">{"SourcesUses",#N/A,TRUE,"FundsFlow";"TransOverview",#N/A,TRUE,"FundsFlow"}</definedName>
    <definedName name="poso_wrn.test4." hidden="1">{"SourcesUses",#N/A,TRUE,"FundsFlow";"TransOverview",#N/A,TRUE,"FundsFlow"}</definedName>
    <definedName name="poso_wrn.test4._1" localSheetId="17" hidden="1">{"SourcesUses",#N/A,TRUE,"FundsFlow";"TransOverview",#N/A,TRUE,"FundsFlow"}</definedName>
    <definedName name="poso_wrn.test4._1" localSheetId="18" hidden="1">{"SourcesUses",#N/A,TRUE,"FundsFlow";"TransOverview",#N/A,TRUE,"FundsFlow"}</definedName>
    <definedName name="poso_wrn.test4._1" localSheetId="19" hidden="1">{"SourcesUses",#N/A,TRUE,"FundsFlow";"TransOverview",#N/A,TRUE,"FundsFlow"}</definedName>
    <definedName name="poso_wrn.test4._1" localSheetId="20" hidden="1">{"SourcesUses",#N/A,TRUE,"FundsFlow";"TransOverview",#N/A,TRUE,"FundsFlow"}</definedName>
    <definedName name="poso_wrn.test4._1" localSheetId="21" hidden="1">{"SourcesUses",#N/A,TRUE,"FundsFlow";"TransOverview",#N/A,TRUE,"FundsFlow"}</definedName>
    <definedName name="poso_wrn.test4._1" localSheetId="22" hidden="1">{"SourcesUses",#N/A,TRUE,"FundsFlow";"TransOverview",#N/A,TRUE,"FundsFlow"}</definedName>
    <definedName name="poso_wrn.test4._1" localSheetId="1" hidden="1">{"SourcesUses",#N/A,TRUE,"FundsFlow";"TransOverview",#N/A,TRUE,"FundsFlow"}</definedName>
    <definedName name="poso_wrn.test4._1" localSheetId="26" hidden="1">{"SourcesUses",#N/A,TRUE,"FundsFlow";"TransOverview",#N/A,TRUE,"FundsFlow"}</definedName>
    <definedName name="poso_wrn.test4._1" localSheetId="23" hidden="1">{"SourcesUses",#N/A,TRUE,"FundsFlow";"TransOverview",#N/A,TRUE,"FundsFlow"}</definedName>
    <definedName name="poso_wrn.test4._1" hidden="1">{"SourcesUses",#N/A,TRUE,"FundsFlow";"TransOverview",#N/A,TRUE,"FundsFlow"}</definedName>
    <definedName name="PossibleGeneration">#REF!</definedName>
    <definedName name="Postage_Dollars">#REF!</definedName>
    <definedName name="Power">#REF!</definedName>
    <definedName name="Power_Island_CT">#REF!</definedName>
    <definedName name="Power_Island_Extended_Warranty">#REF!</definedName>
    <definedName name="Power_Island_ST">#REF!</definedName>
    <definedName name="Power1">#REF!</definedName>
    <definedName name="PowerDegradation">#REF!</definedName>
    <definedName name="PowerGuar">#REF!</definedName>
    <definedName name="POWINST">#REF!</definedName>
    <definedName name="POWRISK1_PHYSICAL_POWER_List">#REF!</definedName>
    <definedName name="PoxALLDEPTS">#REF!</definedName>
    <definedName name="PoxALLDEPTS1">#REF!</definedName>
    <definedName name="PoxDepts">#REF!</definedName>
    <definedName name="PoxPIPELINE">#REF!</definedName>
    <definedName name="PoxPIPELINE1">#REF!</definedName>
    <definedName name="PP_Tax_Depreciation_Out">#REF!</definedName>
    <definedName name="PPA_Aug">#REF!</definedName>
    <definedName name="PPA_CC">#REF!</definedName>
    <definedName name="PPA_disc_rate">#REF!</definedName>
    <definedName name="PPA_Discount">#REF!</definedName>
    <definedName name="PPAAug">#REF!</definedName>
    <definedName name="PPACC">#REF!</definedName>
    <definedName name="PPandE">#REF!</definedName>
    <definedName name="PPCONT">#REF!</definedName>
    <definedName name="PPE797act">#N/A</definedName>
    <definedName name="PPE797act1">#N/A</definedName>
    <definedName name="ppe797sum">#N/A</definedName>
    <definedName name="PPEAK">#REF!</definedName>
    <definedName name="PPEEVA2ndqtr">#N/A</definedName>
    <definedName name="PPERIOD">#REF!</definedName>
    <definedName name="PPL_dividends">#REF!</definedName>
    <definedName name="ppok"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#N/A</definedName>
    <definedName name="pppp">#N/A</definedName>
    <definedName name="ppppp" localSheetId="26" hidden="1">{"NewCo_View",#N/A,FALSE,"Calculations"}</definedName>
    <definedName name="ppppp" localSheetId="23" hidden="1">{"NewCo_View",#N/A,FALSE,"Calculations"}</definedName>
    <definedName name="ppppp" hidden="1">{"NewCo_View",#N/A,FALSE,"Calculations"}</definedName>
    <definedName name="PPROFIT">#REF!</definedName>
    <definedName name="PR_Dollars">#REF!</definedName>
    <definedName name="prd_footnote">#REF!</definedName>
    <definedName name="pre_percentA">#REF!</definedName>
    <definedName name="pre_percentB">#REF!</definedName>
    <definedName name="pre_percentC">#REF!</definedName>
    <definedName name="pre_percentD">#REF!</definedName>
    <definedName name="pre_percentE">#REF!</definedName>
    <definedName name="pre_percentf">#REF!</definedName>
    <definedName name="pre_percentg">#REF!</definedName>
    <definedName name="pre_percenth">#REF!</definedName>
    <definedName name="pre_percenti">#REF!</definedName>
    <definedName name="pre_percentj">#REF!</definedName>
    <definedName name="pre_percentk">#REF!</definedName>
    <definedName name="pre_percentl">#REF!</definedName>
    <definedName name="pre_percentm">#REF!</definedName>
    <definedName name="pre_percentn">#REF!</definedName>
    <definedName name="pre_percento">#REF!</definedName>
    <definedName name="pre_percentp">#REF!</definedName>
    <definedName name="pre_percentq">#REF!</definedName>
    <definedName name="pre_percentr">#REF!</definedName>
    <definedName name="pre_percents">#REF!</definedName>
    <definedName name="pre_percentt">#REF!</definedName>
    <definedName name="Pre_Tax_Margin">#REF!</definedName>
    <definedName name="PRECMARGIN">#REF!</definedName>
    <definedName name="Pref">#REF!</definedName>
    <definedName name="prefcirc">#REF!</definedName>
    <definedName name="Prefcost">#REF!</definedName>
    <definedName name="Prefcost1">#REF!</definedName>
    <definedName name="preferred">#REF!</definedName>
    <definedName name="preferred_activity">#REF!</definedName>
    <definedName name="Preferred_Dividends">#REF!</definedName>
    <definedName name="PreferredBook">#REF!</definedName>
    <definedName name="PreferredConvertPrice1">#REF!</definedName>
    <definedName name="PreferredConvertPrice2">#REF!</definedName>
    <definedName name="PreferredDividends">#REF!</definedName>
    <definedName name="PreferredDividendsPaid">#REF!</definedName>
    <definedName name="PreferredEquity">#REF!</definedName>
    <definedName name="PreferredLiquidation">#REF!</definedName>
    <definedName name="PreferredOutstanding">#REF!</definedName>
    <definedName name="PreferredStock107">#REF!</definedName>
    <definedName name="PreferredToggle">#REF!</definedName>
    <definedName name="preint_area_m1">#REF!</definedName>
    <definedName name="Premium">#REF!</definedName>
    <definedName name="Premium_Dollars">#REF!</definedName>
    <definedName name="Premium4">#REF!</definedName>
    <definedName name="Premium5">#REF!</definedName>
    <definedName name="Premium6">#REF!</definedName>
    <definedName name="Premium7">#REF!</definedName>
    <definedName name="PremTimeHours">#REF!</definedName>
    <definedName name="PremTimeHrWks">#REF!</definedName>
    <definedName name="PremTimePerc">#REF!</definedName>
    <definedName name="Prepaid_startup_charge_col">43</definedName>
    <definedName name="Prepaid_startup_cost_col">42</definedName>
    <definedName name="PreparedBy">#REF!</definedName>
    <definedName name="Preparer">#REF!</definedName>
    <definedName name="Prepay">#REF!</definedName>
    <definedName name="Pretax_interest_coverage_DCC">#REF!</definedName>
    <definedName name="Pretax_interest_coverage_DEC">#REF!</definedName>
    <definedName name="Pretax_interest_coverage_DEC_sensitivity">#REF!</definedName>
    <definedName name="PretaxIncome">#REF!</definedName>
    <definedName name="PretaxInterestCoverage">#REF!</definedName>
    <definedName name="pretaxIRR">#REF!</definedName>
    <definedName name="PreTaxItems">#REF!</definedName>
    <definedName name="Previous_View_ISIX">#REF!</definedName>
    <definedName name="PRICE">#REF!</definedName>
    <definedName name="Price_per">#REF!</definedName>
    <definedName name="Price_Table">#REF!</definedName>
    <definedName name="price1997">#REF!</definedName>
    <definedName name="price1998">#REF!</definedName>
    <definedName name="price1999">#REF!</definedName>
    <definedName name="price2000">#REF!</definedName>
    <definedName name="price2001">#REF!</definedName>
    <definedName name="price2002">#REF!</definedName>
    <definedName name="price2003">#REF!</definedName>
    <definedName name="price2004">#REF!</definedName>
    <definedName name="price2005">#REF!</definedName>
    <definedName name="price4">#REF!</definedName>
    <definedName name="price97">#REF!</definedName>
    <definedName name="PriceA">#REF!</definedName>
    <definedName name="PriceActualEPS0">#REF!</definedName>
    <definedName name="PriceActualEPS1">#REF!</definedName>
    <definedName name="PriceActualEPS2">#REF!</definedName>
    <definedName name="PriceActualEPS3">#REF!</definedName>
    <definedName name="PriceActualFFPS0">#REF!</definedName>
    <definedName name="PriceActualFFPS1">#REF!</definedName>
    <definedName name="PriceActualFFPS2">#REF!</definedName>
    <definedName name="PriceActualFFPS3">#REF!</definedName>
    <definedName name="PriceAdder">#REF!</definedName>
    <definedName name="PriceB">#REF!</definedName>
    <definedName name="PriceBookValuePerShare">#REF!</definedName>
    <definedName name="PriceCalendarEPS1">#REF!</definedName>
    <definedName name="PriceCalendarEPS2">#REF!</definedName>
    <definedName name="PriceCalendarEPS3">#REF!</definedName>
    <definedName name="PriceCalendarFFPS1">#REF!</definedName>
    <definedName name="PriceCalendarFFPS2">#REF!</definedName>
    <definedName name="PriceCalendarFFPS3">#REF!</definedName>
    <definedName name="PriceCode">#REF!</definedName>
    <definedName name="PriceDate">#REF!</definedName>
    <definedName name="PriceDateA">#REF!</definedName>
    <definedName name="PriceDateB">#REF!</definedName>
    <definedName name="Prices">#REF!</definedName>
    <definedName name="PriceTangibleBVPerShare">#REF!</definedName>
    <definedName name="PrimaryEPS">#REF!</definedName>
    <definedName name="PrimaryEPSGrowth">#REF!</definedName>
    <definedName name="PrimaryWeightedAverageShares">#REF!</definedName>
    <definedName name="Prime">#REF!</definedName>
    <definedName name="Prime98">#REF!</definedName>
    <definedName name="PRIMEVIEW">#REF!</definedName>
    <definedName name="Princ">#REF!</definedName>
    <definedName name="Princ_Retirements">#REF!</definedName>
    <definedName name="Principal_Retirements_of_Amort._Debt___DCC">#REF!</definedName>
    <definedName name="principalA">#REF!</definedName>
    <definedName name="principalB">#REF!</definedName>
    <definedName name="principalC">#REF!</definedName>
    <definedName name="Principle_repayments_amort_debt">#REF!</definedName>
    <definedName name="Print">#REF!</definedName>
    <definedName name="Print_1">#REF!</definedName>
    <definedName name="Print_12">#REF!</definedName>
    <definedName name="Print_2">#REF!</definedName>
    <definedName name="PRINT_3">#REF!</definedName>
    <definedName name="PRINT_4">#REF!</definedName>
    <definedName name="PRINT_ADMINISTR">#REF!</definedName>
    <definedName name="PRINT_ALL">#REF!</definedName>
    <definedName name="_xlnm.Print_Area" localSheetId="2">'Appendix III'!$A$1:$M$230</definedName>
    <definedName name="_xlnm.Print_Area" localSheetId="3">'Att 1 - Project Rev Req'!$A$1:$N$124</definedName>
    <definedName name="_xlnm.Print_Area" localSheetId="17">'Att 11 - Cost Commitments'!$A$1:$H$136</definedName>
    <definedName name="_xlnm.Print_Area" localSheetId="18">'Att 12 - Pro Forma ARR Cap'!$A$1:$J$111</definedName>
    <definedName name="_xlnm.Print_Area" localSheetId="19">'Att 12a - Collinsville ARR Cap'!$A$1:$J$110</definedName>
    <definedName name="_xlnm.Print_Area" localSheetId="20">'Att 12b - Manning ARR Cap'!$A$1:$J$110</definedName>
    <definedName name="_xlnm.Print_Area" localSheetId="21">'Att 12c - Newark ARR Cap'!$A$1:$J$110</definedName>
    <definedName name="_xlnm.Print_Area" localSheetId="22">'Att 12d - Metcalf ARR Cap'!$A$1:$J$110</definedName>
    <definedName name="_xlnm.Print_Area" localSheetId="4">'Att 1a - Project Plant Detail'!$A$1:$Q$65</definedName>
    <definedName name="_xlnm.Print_Area" localSheetId="5">'Att 2 - Incentive Return'!$A$1:$J$44</definedName>
    <definedName name="_xlnm.Print_Area" localSheetId="6">'Att 3 - True-up'!$A$1:$L$45</definedName>
    <definedName name="_xlnm.Print_Area" localSheetId="7">'Att 4 - Rate Base'!$A$1:$K$84</definedName>
    <definedName name="_xlnm.Print_Area" localSheetId="8">'Att 5 - Return on Rate Base'!$A$1:$J$50</definedName>
    <definedName name="_xlnm.Print_Area" localSheetId="9">'Att 6 - Interest on True-up'!$A$1:$I$57</definedName>
    <definedName name="_xlnm.Print_Area" localSheetId="10">'Att 6a - Interest Rate'!$A$1:$J$33</definedName>
    <definedName name="_xlnm.Print_Area" localSheetId="11">'Att 7 - Depreciation Rates'!$A$1:$G$45</definedName>
    <definedName name="_xlnm.Print_Area" localSheetId="12">'Att 8 - Prior Period Adj'!$A$1:$F$35</definedName>
    <definedName name="_xlnm.Print_Area" localSheetId="13">'Att 9 - Revenue Credits'!$A$1:$F$35</definedName>
    <definedName name="_xlnm.Print_Area" localSheetId="0">'Revision Notes'!$A$1:$C$9</definedName>
    <definedName name="_xlnm.Print_Area" localSheetId="1">TOC!$A$1:$D$41</definedName>
    <definedName name="_xlnm.Print_Area" localSheetId="26">'WP - Gates Excluded Costs'!$A$1:$K$29</definedName>
    <definedName name="_xlnm.Print_Area" localSheetId="25">'WP - Perm Tax Diff'!$A$1:$I$20</definedName>
    <definedName name="_xlnm.Print_Area" localSheetId="23">'WP - Tax Rates'!$A$1:$I$25</definedName>
    <definedName name="_xlnm.Print_Area">#REF!</definedName>
    <definedName name="Print_area_M1" localSheetId="23">#REF!</definedName>
    <definedName name="Print_area_M1">#REF!</definedName>
    <definedName name="Print_Area_MI">#REF!</definedName>
    <definedName name="print_area_mi01" localSheetId="23">#REF!</definedName>
    <definedName name="print_area_mi01">#REF!</definedName>
    <definedName name="Print_Area_MI1" localSheetId="23">#REF!</definedName>
    <definedName name="Print_Area_MI1">#REF!</definedName>
    <definedName name="print_area_mi1a" localSheetId="23">#REF!</definedName>
    <definedName name="print_area_mi1a">#REF!</definedName>
    <definedName name="Print_area_MI2" localSheetId="23">#REF!</definedName>
    <definedName name="Print_area_MI2">#REF!</definedName>
    <definedName name="print_area_mi3" localSheetId="23">#REF!</definedName>
    <definedName name="print_area_mi3">#REF!</definedName>
    <definedName name="print_area_mia" localSheetId="23">#REF!</definedName>
    <definedName name="print_area_mia">#REF!</definedName>
    <definedName name="print_area_mii" localSheetId="23">#REF!</definedName>
    <definedName name="print_area_mii">#REF!</definedName>
    <definedName name="Print_Area_Reset">#N/A</definedName>
    <definedName name="Print_Area1" hidden="1">#REF!</definedName>
    <definedName name="Print_Area2">#REF!</definedName>
    <definedName name="print_areaMI1c" localSheetId="23">#REF!</definedName>
    <definedName name="print_areaMI1c">#REF!</definedName>
    <definedName name="PRINT_ASSUMPT">#REF!</definedName>
    <definedName name="PRINT_CONSTR_AN">#REF!</definedName>
    <definedName name="PRINT_DEVELOPME">#REF!</definedName>
    <definedName name="PRINT_EXECUTIVE">#REF!</definedName>
    <definedName name="PRINT_FINANCE">#REF!</definedName>
    <definedName name="Print_Hide9">#REF!</definedName>
    <definedName name="PRINT_INTL_OPNS">#REF!</definedName>
    <definedName name="PRINT_LEGAL">#REF!</definedName>
    <definedName name="Print_Macro__p">#REF!</definedName>
    <definedName name="PRINT_OPERATION">#REF!</definedName>
    <definedName name="PRINT_OSWEGO">#REF!</definedName>
    <definedName name="print_range_warning">#REF!</definedName>
    <definedName name="Print_Rank">#REF!</definedName>
    <definedName name="PRINT_REGULATOR">#REF!</definedName>
    <definedName name="PRINT_SIPS">#REF!</definedName>
    <definedName name="PRINT_STR_PLANN">#REF!</definedName>
    <definedName name="PRINT_SUMMARY">#REF!</definedName>
    <definedName name="Print_Title">#REF!</definedName>
    <definedName name="_xlnm.Print_Titles">#REF!</definedName>
    <definedName name="PRINT_TITLES_MI">#REF!</definedName>
    <definedName name="Print1">#REF!</definedName>
    <definedName name="PRINT2">#REF!</definedName>
    <definedName name="Print3">#REF!</definedName>
    <definedName name="Print4">#REF!</definedName>
    <definedName name="Print5">#REF!</definedName>
    <definedName name="printa">#REF!</definedName>
    <definedName name="PrintBuyer" localSheetId="26" hidden="1">{#N/A,"DR",FALSE,"increm pf",#N/A,"MAMSI";FALSE,"increm pf",#N/A,"MAXI",FALSE,"increm pf";#N/A,"PCAM",FALSE,"increm pf",#N/A,"PHSV";FALSE,"increm pf",#N/A,"SIE",FALSE,"increm pf"}</definedName>
    <definedName name="PrintBuyer" localSheetId="23"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#REF!</definedName>
    <definedName name="printer">#N/A</definedName>
    <definedName name="PrintManagerQuery">#REF!</definedName>
    <definedName name="PrintSelectedSheetsMacroButton">#REF!</definedName>
    <definedName name="printsum">#REF!</definedName>
    <definedName name="PRIOR">" 5"</definedName>
    <definedName name="Prior_Prices">#REF!</definedName>
    <definedName name="PriorPrice">#REF!</definedName>
    <definedName name="PRISK">#REF!</definedName>
    <definedName name="prive4">#REF!</definedName>
    <definedName name="prj_start">#REF!</definedName>
    <definedName name="prj_term">#REF!</definedName>
    <definedName name="prntall" localSheetId="26" hidden="1">{#N/A,#N/A,FALSE,"Land";#N/A,#N/A,FALSE,"Cost Analysis";"Summary",#N/A,FALSE,"Equipment"}</definedName>
    <definedName name="prntall" localSheetId="23" hidden="1">{#N/A,#N/A,FALSE,"Land";#N/A,#N/A,FALSE,"Cost Analysis";"Summary",#N/A,FALSE,"Equipment"}</definedName>
    <definedName name="prntall" hidden="1">{#N/A,#N/A,FALSE,"Land";#N/A,#N/A,FALSE,"Cost Analysis";"Summary",#N/A,FALSE,"Equipment"}</definedName>
    <definedName name="proceeds">#REF!</definedName>
    <definedName name="PROD">#REF!</definedName>
    <definedName name="Prod_to_ProdCat">#REF!</definedName>
    <definedName name="ProdCatCodeList">#REF!</definedName>
    <definedName name="prodsales">#REF!</definedName>
    <definedName name="Product">#REF!</definedName>
    <definedName name="Production">#REF!</definedName>
    <definedName name="Production_Out">#REF!</definedName>
    <definedName name="proebitda">#REF!</definedName>
    <definedName name="PROJ">#REF!</definedName>
    <definedName name="Proj_Start_Year">#REF!</definedName>
    <definedName name="ProjAliasCol">#REF!</definedName>
    <definedName name="ProjClassification">#REF!</definedName>
    <definedName name="ProjCol">#REF!</definedName>
    <definedName name="project">#REF!</definedName>
    <definedName name="Project_Duration">#REF!</definedName>
    <definedName name="Project_End">#REF!</definedName>
    <definedName name="Project_Financing_99_03_Fcst___DCC">#REF!</definedName>
    <definedName name="Project_Financing_interest___DCC">#REF!</definedName>
    <definedName name="Project_Finish">#REF!</definedName>
    <definedName name="Project_Length">#REF!</definedName>
    <definedName name="Project_Management">#REF!</definedName>
    <definedName name="Project_printrange">#REF!</definedName>
    <definedName name="Project_Start">#REF!</definedName>
    <definedName name="projection">#REF!</definedName>
    <definedName name="ProjectionCase">#REF!</definedName>
    <definedName name="projectname">#REF!</definedName>
    <definedName name="ProjectStatus">#REF!</definedName>
    <definedName name="ProjIDList">#REF!</definedName>
    <definedName name="ProjName">#REF!</definedName>
    <definedName name="ProjNumber">#REF!</definedName>
    <definedName name="promo">#REF!</definedName>
    <definedName name="promos">#REF!</definedName>
    <definedName name="promos10">#REF!</definedName>
    <definedName name="promotions">#REF!</definedName>
    <definedName name="Prop_Taxes">#REF!</definedName>
    <definedName name="Property_Damage_Dollars">#REF!</definedName>
    <definedName name="Property_Tax_Out">#REF!</definedName>
    <definedName name="propertyTax">#REF!</definedName>
    <definedName name="prorev">#REF!</definedName>
    <definedName name="PROSYM_Unit_Data_Block1">#REF!,#REF!,#REF!,#REF!,#REF!</definedName>
    <definedName name="PROSYM_Unit_Data_Block2">#REF!,#REF!</definedName>
    <definedName name="Protege_Data_Range">#REF!</definedName>
    <definedName name="Protege_Heading_Range">#REF!</definedName>
    <definedName name="Protege_Title_Range">#REF!</definedName>
    <definedName name="PROVISION">#REF!</definedName>
    <definedName name="prtrange">#REF!</definedName>
    <definedName name="PSCo_COS">#REF!</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hidden="1">#REF!</definedName>
    <definedName name="PSTRESS_RELIEVI">#REF!</definedName>
    <definedName name="PswapsMTM">#REF!</definedName>
    <definedName name="PswpsAccrual">#REF!</definedName>
    <definedName name="PswpsDay">#REF!</definedName>
    <definedName name="PswpsParty">#REF!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urchase">#REF!</definedName>
    <definedName name="purchase?">#REF!</definedName>
    <definedName name="Purchase_Price">#REF!</definedName>
    <definedName name="purchasePrice">#REF!</definedName>
    <definedName name="PurPrice">#REF!</definedName>
    <definedName name="PV">#REF!</definedName>
    <definedName name="PVOL">#REF!</definedName>
    <definedName name="PVOther1">#REF!</definedName>
    <definedName name="PVOther2">#REF!</definedName>
    <definedName name="PVOther3">#REF!</definedName>
    <definedName name="PW">#REF!</definedName>
    <definedName name="q">"VMFG"</definedName>
    <definedName name="Q_1">#REF!</definedName>
    <definedName name="Q_2">#REF!</definedName>
    <definedName name="q_MTEP06_App_AB_Facility">#REF!</definedName>
    <definedName name="q_MTEP06_App_AB_Projects">#REF!</definedName>
    <definedName name="q1_2005">#REF!</definedName>
    <definedName name="q1gi_rev">#REF!</definedName>
    <definedName name="q2_2005">#REF!</definedName>
    <definedName name="q2gi_rev">#REF!</definedName>
    <definedName name="q2rev01">#REF!</definedName>
    <definedName name="q3_2005">#REF!</definedName>
    <definedName name="q3gi_rev">#REF!</definedName>
    <definedName name="q3rev01">#REF!</definedName>
    <definedName name="q4_2005">#REF!</definedName>
    <definedName name="q4gi_rev">#REF!</definedName>
    <definedName name="q4rev01">#REF!</definedName>
    <definedName name="QINCOLD">#REF!</definedName>
    <definedName name="qINCOME">#REF!</definedName>
    <definedName name="qq">#REF!</definedName>
    <definedName name="qqq" localSheetId="17" hidden="1">{#N/A,#N/A,FALSE,"schA"}</definedName>
    <definedName name="qqq" localSheetId="18" hidden="1">{#N/A,#N/A,FALSE,"schA"}</definedName>
    <definedName name="qqq" localSheetId="19" hidden="1">{#N/A,#N/A,FALSE,"schA"}</definedName>
    <definedName name="qqq" localSheetId="20" hidden="1">{#N/A,#N/A,FALSE,"schA"}</definedName>
    <definedName name="qqq" localSheetId="21" hidden="1">{#N/A,#N/A,FALSE,"schA"}</definedName>
    <definedName name="qqq" localSheetId="22" hidden="1">{#N/A,#N/A,FALSE,"schA"}</definedName>
    <definedName name="qqq" localSheetId="1" hidden="1">{#N/A,#N/A,FALSE,"schA"}</definedName>
    <definedName name="qqq" localSheetId="26" hidden="1">{#N/A,#N/A,FALSE,"schA"}</definedName>
    <definedName name="qqq" localSheetId="23" hidden="1">{#N/A,#N/A,FALSE,"schA"}</definedName>
    <definedName name="qqq" hidden="1">{#N/A,#N/A,FALSE,"schA"}</definedName>
    <definedName name="qqq_1" localSheetId="17" hidden="1">{#N/A,#N/A,FALSE,"schA"}</definedName>
    <definedName name="qqq_1" localSheetId="18" hidden="1">{#N/A,#N/A,FALSE,"schA"}</definedName>
    <definedName name="qqq_1" localSheetId="19" hidden="1">{#N/A,#N/A,FALSE,"schA"}</definedName>
    <definedName name="qqq_1" localSheetId="20" hidden="1">{#N/A,#N/A,FALSE,"schA"}</definedName>
    <definedName name="qqq_1" localSheetId="21" hidden="1">{#N/A,#N/A,FALSE,"schA"}</definedName>
    <definedName name="qqq_1" localSheetId="22" hidden="1">{#N/A,#N/A,FALSE,"schA"}</definedName>
    <definedName name="qqq_1" localSheetId="1" hidden="1">{#N/A,#N/A,FALSE,"schA"}</definedName>
    <definedName name="qqq_1" localSheetId="26" hidden="1">{#N/A,#N/A,FALSE,"schA"}</definedName>
    <definedName name="qqq_1" localSheetId="23" hidden="1">{#N/A,#N/A,FALSE,"schA"}</definedName>
    <definedName name="qqq_1" hidden="1">{#N/A,#N/A,FALSE,"schA"}</definedName>
    <definedName name="qqq_1_1" localSheetId="17" hidden="1">{#N/A,#N/A,FALSE,"schA"}</definedName>
    <definedName name="qqq_1_1" localSheetId="18" hidden="1">{#N/A,#N/A,FALSE,"schA"}</definedName>
    <definedName name="qqq_1_1" localSheetId="19" hidden="1">{#N/A,#N/A,FALSE,"schA"}</definedName>
    <definedName name="qqq_1_1" localSheetId="20" hidden="1">{#N/A,#N/A,FALSE,"schA"}</definedName>
    <definedName name="qqq_1_1" localSheetId="21" hidden="1">{#N/A,#N/A,FALSE,"schA"}</definedName>
    <definedName name="qqq_1_1" localSheetId="22" hidden="1">{#N/A,#N/A,FALSE,"schA"}</definedName>
    <definedName name="qqq_1_1" localSheetId="1" hidden="1">{#N/A,#N/A,FALSE,"schA"}</definedName>
    <definedName name="qqq_1_1" localSheetId="26" hidden="1">{#N/A,#N/A,FALSE,"schA"}</definedName>
    <definedName name="qqq_1_1" localSheetId="23" hidden="1">{#N/A,#N/A,FALSE,"schA"}</definedName>
    <definedName name="qqq_1_1" hidden="1">{#N/A,#N/A,FALSE,"schA"}</definedName>
    <definedName name="qqq_1_2" localSheetId="17" hidden="1">{#N/A,#N/A,FALSE,"schA"}</definedName>
    <definedName name="qqq_1_2" localSheetId="18" hidden="1">{#N/A,#N/A,FALSE,"schA"}</definedName>
    <definedName name="qqq_1_2" localSheetId="19" hidden="1">{#N/A,#N/A,FALSE,"schA"}</definedName>
    <definedName name="qqq_1_2" localSheetId="20" hidden="1">{#N/A,#N/A,FALSE,"schA"}</definedName>
    <definedName name="qqq_1_2" localSheetId="21" hidden="1">{#N/A,#N/A,FALSE,"schA"}</definedName>
    <definedName name="qqq_1_2" localSheetId="22" hidden="1">{#N/A,#N/A,FALSE,"schA"}</definedName>
    <definedName name="qqq_1_2" localSheetId="1" hidden="1">{#N/A,#N/A,FALSE,"schA"}</definedName>
    <definedName name="qqq_1_2" localSheetId="26" hidden="1">{#N/A,#N/A,FALSE,"schA"}</definedName>
    <definedName name="qqq_1_2" localSheetId="23" hidden="1">{#N/A,#N/A,FALSE,"schA"}</definedName>
    <definedName name="qqq_1_2" hidden="1">{#N/A,#N/A,FALSE,"schA"}</definedName>
    <definedName name="qqq_1_3" localSheetId="17" hidden="1">{#N/A,#N/A,FALSE,"schA"}</definedName>
    <definedName name="qqq_1_3" localSheetId="18" hidden="1">{#N/A,#N/A,FALSE,"schA"}</definedName>
    <definedName name="qqq_1_3" localSheetId="19" hidden="1">{#N/A,#N/A,FALSE,"schA"}</definedName>
    <definedName name="qqq_1_3" localSheetId="20" hidden="1">{#N/A,#N/A,FALSE,"schA"}</definedName>
    <definedName name="qqq_1_3" localSheetId="21" hidden="1">{#N/A,#N/A,FALSE,"schA"}</definedName>
    <definedName name="qqq_1_3" localSheetId="22" hidden="1">{#N/A,#N/A,FALSE,"schA"}</definedName>
    <definedName name="qqq_1_3" localSheetId="1" hidden="1">{#N/A,#N/A,FALSE,"schA"}</definedName>
    <definedName name="qqq_1_3" localSheetId="26" hidden="1">{#N/A,#N/A,FALSE,"schA"}</definedName>
    <definedName name="qqq_1_3" localSheetId="23" hidden="1">{#N/A,#N/A,FALSE,"schA"}</definedName>
    <definedName name="qqq_1_3" hidden="1">{#N/A,#N/A,FALSE,"schA"}</definedName>
    <definedName name="qqq_2" localSheetId="17" hidden="1">{#N/A,#N/A,FALSE,"schA"}</definedName>
    <definedName name="qqq_2" localSheetId="18" hidden="1">{#N/A,#N/A,FALSE,"schA"}</definedName>
    <definedName name="qqq_2" localSheetId="19" hidden="1">{#N/A,#N/A,FALSE,"schA"}</definedName>
    <definedName name="qqq_2" localSheetId="20" hidden="1">{#N/A,#N/A,FALSE,"schA"}</definedName>
    <definedName name="qqq_2" localSheetId="21" hidden="1">{#N/A,#N/A,FALSE,"schA"}</definedName>
    <definedName name="qqq_2" localSheetId="22" hidden="1">{#N/A,#N/A,FALSE,"schA"}</definedName>
    <definedName name="qqq_2" localSheetId="1" hidden="1">{#N/A,#N/A,FALSE,"schA"}</definedName>
    <definedName name="qqq_2" localSheetId="26" hidden="1">{#N/A,#N/A,FALSE,"schA"}</definedName>
    <definedName name="qqq_2" localSheetId="23" hidden="1">{#N/A,#N/A,FALSE,"schA"}</definedName>
    <definedName name="qqq_2" hidden="1">{#N/A,#N/A,FALSE,"schA"}</definedName>
    <definedName name="qqq_2_1" localSheetId="17" hidden="1">{#N/A,#N/A,FALSE,"schA"}</definedName>
    <definedName name="qqq_2_1" localSheetId="18" hidden="1">{#N/A,#N/A,FALSE,"schA"}</definedName>
    <definedName name="qqq_2_1" localSheetId="19" hidden="1">{#N/A,#N/A,FALSE,"schA"}</definedName>
    <definedName name="qqq_2_1" localSheetId="20" hidden="1">{#N/A,#N/A,FALSE,"schA"}</definedName>
    <definedName name="qqq_2_1" localSheetId="21" hidden="1">{#N/A,#N/A,FALSE,"schA"}</definedName>
    <definedName name="qqq_2_1" localSheetId="22" hidden="1">{#N/A,#N/A,FALSE,"schA"}</definedName>
    <definedName name="qqq_2_1" localSheetId="1" hidden="1">{#N/A,#N/A,FALSE,"schA"}</definedName>
    <definedName name="qqq_2_1" localSheetId="26" hidden="1">{#N/A,#N/A,FALSE,"schA"}</definedName>
    <definedName name="qqq_2_1" localSheetId="23" hidden="1">{#N/A,#N/A,FALSE,"schA"}</definedName>
    <definedName name="qqq_2_1" hidden="1">{#N/A,#N/A,FALSE,"schA"}</definedName>
    <definedName name="qqq_2_2" localSheetId="17" hidden="1">{#N/A,#N/A,FALSE,"schA"}</definedName>
    <definedName name="qqq_2_2" localSheetId="18" hidden="1">{#N/A,#N/A,FALSE,"schA"}</definedName>
    <definedName name="qqq_2_2" localSheetId="19" hidden="1">{#N/A,#N/A,FALSE,"schA"}</definedName>
    <definedName name="qqq_2_2" localSheetId="20" hidden="1">{#N/A,#N/A,FALSE,"schA"}</definedName>
    <definedName name="qqq_2_2" localSheetId="21" hidden="1">{#N/A,#N/A,FALSE,"schA"}</definedName>
    <definedName name="qqq_2_2" localSheetId="22" hidden="1">{#N/A,#N/A,FALSE,"schA"}</definedName>
    <definedName name="qqq_2_2" localSheetId="1" hidden="1">{#N/A,#N/A,FALSE,"schA"}</definedName>
    <definedName name="qqq_2_2" localSheetId="26" hidden="1">{#N/A,#N/A,FALSE,"schA"}</definedName>
    <definedName name="qqq_2_2" localSheetId="23" hidden="1">{#N/A,#N/A,FALSE,"schA"}</definedName>
    <definedName name="qqq_2_2" hidden="1">{#N/A,#N/A,FALSE,"schA"}</definedName>
    <definedName name="qqq_2_3" localSheetId="17" hidden="1">{#N/A,#N/A,FALSE,"schA"}</definedName>
    <definedName name="qqq_2_3" localSheetId="18" hidden="1">{#N/A,#N/A,FALSE,"schA"}</definedName>
    <definedName name="qqq_2_3" localSheetId="19" hidden="1">{#N/A,#N/A,FALSE,"schA"}</definedName>
    <definedName name="qqq_2_3" localSheetId="20" hidden="1">{#N/A,#N/A,FALSE,"schA"}</definedName>
    <definedName name="qqq_2_3" localSheetId="21" hidden="1">{#N/A,#N/A,FALSE,"schA"}</definedName>
    <definedName name="qqq_2_3" localSheetId="22" hidden="1">{#N/A,#N/A,FALSE,"schA"}</definedName>
    <definedName name="qqq_2_3" localSheetId="1" hidden="1">{#N/A,#N/A,FALSE,"schA"}</definedName>
    <definedName name="qqq_2_3" localSheetId="26" hidden="1">{#N/A,#N/A,FALSE,"schA"}</definedName>
    <definedName name="qqq_2_3" localSheetId="23" hidden="1">{#N/A,#N/A,FALSE,"schA"}</definedName>
    <definedName name="qqq_2_3" hidden="1">{#N/A,#N/A,FALSE,"schA"}</definedName>
    <definedName name="qqq_3" localSheetId="17" hidden="1">{#N/A,#N/A,FALSE,"schA"}</definedName>
    <definedName name="qqq_3" localSheetId="18" hidden="1">{#N/A,#N/A,FALSE,"schA"}</definedName>
    <definedName name="qqq_3" localSheetId="19" hidden="1">{#N/A,#N/A,FALSE,"schA"}</definedName>
    <definedName name="qqq_3" localSheetId="20" hidden="1">{#N/A,#N/A,FALSE,"schA"}</definedName>
    <definedName name="qqq_3" localSheetId="21" hidden="1">{#N/A,#N/A,FALSE,"schA"}</definedName>
    <definedName name="qqq_3" localSheetId="22" hidden="1">{#N/A,#N/A,FALSE,"schA"}</definedName>
    <definedName name="qqq_3" localSheetId="1" hidden="1">{#N/A,#N/A,FALSE,"schA"}</definedName>
    <definedName name="qqq_3" localSheetId="26" hidden="1">{#N/A,#N/A,FALSE,"schA"}</definedName>
    <definedName name="qqq_3" localSheetId="23" hidden="1">{#N/A,#N/A,FALSE,"schA"}</definedName>
    <definedName name="qqq_3" hidden="1">{#N/A,#N/A,FALSE,"schA"}</definedName>
    <definedName name="qqq_3_1" localSheetId="17" hidden="1">{#N/A,#N/A,FALSE,"schA"}</definedName>
    <definedName name="qqq_3_1" localSheetId="18" hidden="1">{#N/A,#N/A,FALSE,"schA"}</definedName>
    <definedName name="qqq_3_1" localSheetId="19" hidden="1">{#N/A,#N/A,FALSE,"schA"}</definedName>
    <definedName name="qqq_3_1" localSheetId="20" hidden="1">{#N/A,#N/A,FALSE,"schA"}</definedName>
    <definedName name="qqq_3_1" localSheetId="21" hidden="1">{#N/A,#N/A,FALSE,"schA"}</definedName>
    <definedName name="qqq_3_1" localSheetId="22" hidden="1">{#N/A,#N/A,FALSE,"schA"}</definedName>
    <definedName name="qqq_3_1" localSheetId="1" hidden="1">{#N/A,#N/A,FALSE,"schA"}</definedName>
    <definedName name="qqq_3_1" localSheetId="26" hidden="1">{#N/A,#N/A,FALSE,"schA"}</definedName>
    <definedName name="qqq_3_1" localSheetId="23" hidden="1">{#N/A,#N/A,FALSE,"schA"}</definedName>
    <definedName name="qqq_3_1" hidden="1">{#N/A,#N/A,FALSE,"schA"}</definedName>
    <definedName name="qqq_3_2" localSheetId="17" hidden="1">{#N/A,#N/A,FALSE,"schA"}</definedName>
    <definedName name="qqq_3_2" localSheetId="18" hidden="1">{#N/A,#N/A,FALSE,"schA"}</definedName>
    <definedName name="qqq_3_2" localSheetId="19" hidden="1">{#N/A,#N/A,FALSE,"schA"}</definedName>
    <definedName name="qqq_3_2" localSheetId="20" hidden="1">{#N/A,#N/A,FALSE,"schA"}</definedName>
    <definedName name="qqq_3_2" localSheetId="21" hidden="1">{#N/A,#N/A,FALSE,"schA"}</definedName>
    <definedName name="qqq_3_2" localSheetId="22" hidden="1">{#N/A,#N/A,FALSE,"schA"}</definedName>
    <definedName name="qqq_3_2" localSheetId="1" hidden="1">{#N/A,#N/A,FALSE,"schA"}</definedName>
    <definedName name="qqq_3_2" localSheetId="26" hidden="1">{#N/A,#N/A,FALSE,"schA"}</definedName>
    <definedName name="qqq_3_2" localSheetId="23" hidden="1">{#N/A,#N/A,FALSE,"schA"}</definedName>
    <definedName name="qqq_3_2" hidden="1">{#N/A,#N/A,FALSE,"schA"}</definedName>
    <definedName name="qqq_3_3" localSheetId="17" hidden="1">{#N/A,#N/A,FALSE,"schA"}</definedName>
    <definedName name="qqq_3_3" localSheetId="18" hidden="1">{#N/A,#N/A,FALSE,"schA"}</definedName>
    <definedName name="qqq_3_3" localSheetId="19" hidden="1">{#N/A,#N/A,FALSE,"schA"}</definedName>
    <definedName name="qqq_3_3" localSheetId="20" hidden="1">{#N/A,#N/A,FALSE,"schA"}</definedName>
    <definedName name="qqq_3_3" localSheetId="21" hidden="1">{#N/A,#N/A,FALSE,"schA"}</definedName>
    <definedName name="qqq_3_3" localSheetId="22" hidden="1">{#N/A,#N/A,FALSE,"schA"}</definedName>
    <definedName name="qqq_3_3" localSheetId="1" hidden="1">{#N/A,#N/A,FALSE,"schA"}</definedName>
    <definedName name="qqq_3_3" localSheetId="26" hidden="1">{#N/A,#N/A,FALSE,"schA"}</definedName>
    <definedName name="qqq_3_3" localSheetId="23" hidden="1">{#N/A,#N/A,FALSE,"schA"}</definedName>
    <definedName name="qqq_3_3" hidden="1">{#N/A,#N/A,FALSE,"schA"}</definedName>
    <definedName name="qqq_4" localSheetId="17" hidden="1">{#N/A,#N/A,FALSE,"schA"}</definedName>
    <definedName name="qqq_4" localSheetId="18" hidden="1">{#N/A,#N/A,FALSE,"schA"}</definedName>
    <definedName name="qqq_4" localSheetId="19" hidden="1">{#N/A,#N/A,FALSE,"schA"}</definedName>
    <definedName name="qqq_4" localSheetId="20" hidden="1">{#N/A,#N/A,FALSE,"schA"}</definedName>
    <definedName name="qqq_4" localSheetId="21" hidden="1">{#N/A,#N/A,FALSE,"schA"}</definedName>
    <definedName name="qqq_4" localSheetId="22" hidden="1">{#N/A,#N/A,FALSE,"schA"}</definedName>
    <definedName name="qqq_4" localSheetId="1" hidden="1">{#N/A,#N/A,FALSE,"schA"}</definedName>
    <definedName name="qqq_4" localSheetId="26" hidden="1">{#N/A,#N/A,FALSE,"schA"}</definedName>
    <definedName name="qqq_4" localSheetId="23" hidden="1">{#N/A,#N/A,FALSE,"schA"}</definedName>
    <definedName name="qqq_4" hidden="1">{#N/A,#N/A,FALSE,"schA"}</definedName>
    <definedName name="qqq_4_1" localSheetId="17" hidden="1">{#N/A,#N/A,FALSE,"schA"}</definedName>
    <definedName name="qqq_4_1" localSheetId="18" hidden="1">{#N/A,#N/A,FALSE,"schA"}</definedName>
    <definedName name="qqq_4_1" localSheetId="19" hidden="1">{#N/A,#N/A,FALSE,"schA"}</definedName>
    <definedName name="qqq_4_1" localSheetId="20" hidden="1">{#N/A,#N/A,FALSE,"schA"}</definedName>
    <definedName name="qqq_4_1" localSheetId="21" hidden="1">{#N/A,#N/A,FALSE,"schA"}</definedName>
    <definedName name="qqq_4_1" localSheetId="22" hidden="1">{#N/A,#N/A,FALSE,"schA"}</definedName>
    <definedName name="qqq_4_1" localSheetId="1" hidden="1">{#N/A,#N/A,FALSE,"schA"}</definedName>
    <definedName name="qqq_4_1" localSheetId="26" hidden="1">{#N/A,#N/A,FALSE,"schA"}</definedName>
    <definedName name="qqq_4_1" localSheetId="23" hidden="1">{#N/A,#N/A,FALSE,"schA"}</definedName>
    <definedName name="qqq_4_1" hidden="1">{#N/A,#N/A,FALSE,"schA"}</definedName>
    <definedName name="qqq_4_2" localSheetId="17" hidden="1">{#N/A,#N/A,FALSE,"schA"}</definedName>
    <definedName name="qqq_4_2" localSheetId="18" hidden="1">{#N/A,#N/A,FALSE,"schA"}</definedName>
    <definedName name="qqq_4_2" localSheetId="19" hidden="1">{#N/A,#N/A,FALSE,"schA"}</definedName>
    <definedName name="qqq_4_2" localSheetId="20" hidden="1">{#N/A,#N/A,FALSE,"schA"}</definedName>
    <definedName name="qqq_4_2" localSheetId="21" hidden="1">{#N/A,#N/A,FALSE,"schA"}</definedName>
    <definedName name="qqq_4_2" localSheetId="22" hidden="1">{#N/A,#N/A,FALSE,"schA"}</definedName>
    <definedName name="qqq_4_2" localSheetId="1" hidden="1">{#N/A,#N/A,FALSE,"schA"}</definedName>
    <definedName name="qqq_4_2" localSheetId="26" hidden="1">{#N/A,#N/A,FALSE,"schA"}</definedName>
    <definedName name="qqq_4_2" localSheetId="23" hidden="1">{#N/A,#N/A,FALSE,"schA"}</definedName>
    <definedName name="qqq_4_2" hidden="1">{#N/A,#N/A,FALSE,"schA"}</definedName>
    <definedName name="qqq_4_3" localSheetId="17" hidden="1">{#N/A,#N/A,FALSE,"schA"}</definedName>
    <definedName name="qqq_4_3" localSheetId="18" hidden="1">{#N/A,#N/A,FALSE,"schA"}</definedName>
    <definedName name="qqq_4_3" localSheetId="19" hidden="1">{#N/A,#N/A,FALSE,"schA"}</definedName>
    <definedName name="qqq_4_3" localSheetId="20" hidden="1">{#N/A,#N/A,FALSE,"schA"}</definedName>
    <definedName name="qqq_4_3" localSheetId="21" hidden="1">{#N/A,#N/A,FALSE,"schA"}</definedName>
    <definedName name="qqq_4_3" localSheetId="22" hidden="1">{#N/A,#N/A,FALSE,"schA"}</definedName>
    <definedName name="qqq_4_3" localSheetId="1" hidden="1">{#N/A,#N/A,FALSE,"schA"}</definedName>
    <definedName name="qqq_4_3" localSheetId="26" hidden="1">{#N/A,#N/A,FALSE,"schA"}</definedName>
    <definedName name="qqq_4_3" localSheetId="23" hidden="1">{#N/A,#N/A,FALSE,"schA"}</definedName>
    <definedName name="qqq_4_3" hidden="1">{#N/A,#N/A,FALSE,"schA"}</definedName>
    <definedName name="qqq_5" localSheetId="17" hidden="1">{#N/A,#N/A,FALSE,"schA"}</definedName>
    <definedName name="qqq_5" localSheetId="18" hidden="1">{#N/A,#N/A,FALSE,"schA"}</definedName>
    <definedName name="qqq_5" localSheetId="19" hidden="1">{#N/A,#N/A,FALSE,"schA"}</definedName>
    <definedName name="qqq_5" localSheetId="20" hidden="1">{#N/A,#N/A,FALSE,"schA"}</definedName>
    <definedName name="qqq_5" localSheetId="21" hidden="1">{#N/A,#N/A,FALSE,"schA"}</definedName>
    <definedName name="qqq_5" localSheetId="22" hidden="1">{#N/A,#N/A,FALSE,"schA"}</definedName>
    <definedName name="qqq_5" localSheetId="1" hidden="1">{#N/A,#N/A,FALSE,"schA"}</definedName>
    <definedName name="qqq_5" localSheetId="26" hidden="1">{#N/A,#N/A,FALSE,"schA"}</definedName>
    <definedName name="qqq_5" localSheetId="23" hidden="1">{#N/A,#N/A,FALSE,"schA"}</definedName>
    <definedName name="qqq_5" hidden="1">{#N/A,#N/A,FALSE,"schA"}</definedName>
    <definedName name="qqq_5_1" localSheetId="17" hidden="1">{#N/A,#N/A,FALSE,"schA"}</definedName>
    <definedName name="qqq_5_1" localSheetId="18" hidden="1">{#N/A,#N/A,FALSE,"schA"}</definedName>
    <definedName name="qqq_5_1" localSheetId="19" hidden="1">{#N/A,#N/A,FALSE,"schA"}</definedName>
    <definedName name="qqq_5_1" localSheetId="20" hidden="1">{#N/A,#N/A,FALSE,"schA"}</definedName>
    <definedName name="qqq_5_1" localSheetId="21" hidden="1">{#N/A,#N/A,FALSE,"schA"}</definedName>
    <definedName name="qqq_5_1" localSheetId="22" hidden="1">{#N/A,#N/A,FALSE,"schA"}</definedName>
    <definedName name="qqq_5_1" localSheetId="1" hidden="1">{#N/A,#N/A,FALSE,"schA"}</definedName>
    <definedName name="qqq_5_1" localSheetId="26" hidden="1">{#N/A,#N/A,FALSE,"schA"}</definedName>
    <definedName name="qqq_5_1" localSheetId="23" hidden="1">{#N/A,#N/A,FALSE,"schA"}</definedName>
    <definedName name="qqq_5_1" hidden="1">{#N/A,#N/A,FALSE,"schA"}</definedName>
    <definedName name="qqq_5_2" localSheetId="17" hidden="1">{#N/A,#N/A,FALSE,"schA"}</definedName>
    <definedName name="qqq_5_2" localSheetId="18" hidden="1">{#N/A,#N/A,FALSE,"schA"}</definedName>
    <definedName name="qqq_5_2" localSheetId="19" hidden="1">{#N/A,#N/A,FALSE,"schA"}</definedName>
    <definedName name="qqq_5_2" localSheetId="20" hidden="1">{#N/A,#N/A,FALSE,"schA"}</definedName>
    <definedName name="qqq_5_2" localSheetId="21" hidden="1">{#N/A,#N/A,FALSE,"schA"}</definedName>
    <definedName name="qqq_5_2" localSheetId="22" hidden="1">{#N/A,#N/A,FALSE,"schA"}</definedName>
    <definedName name="qqq_5_2" localSheetId="1" hidden="1">{#N/A,#N/A,FALSE,"schA"}</definedName>
    <definedName name="qqq_5_2" localSheetId="26" hidden="1">{#N/A,#N/A,FALSE,"schA"}</definedName>
    <definedName name="qqq_5_2" localSheetId="23" hidden="1">{#N/A,#N/A,FALSE,"schA"}</definedName>
    <definedName name="qqq_5_2" hidden="1">{#N/A,#N/A,FALSE,"schA"}</definedName>
    <definedName name="qqq_5_3" localSheetId="17" hidden="1">{#N/A,#N/A,FALSE,"schA"}</definedName>
    <definedName name="qqq_5_3" localSheetId="18" hidden="1">{#N/A,#N/A,FALSE,"schA"}</definedName>
    <definedName name="qqq_5_3" localSheetId="19" hidden="1">{#N/A,#N/A,FALSE,"schA"}</definedName>
    <definedName name="qqq_5_3" localSheetId="20" hidden="1">{#N/A,#N/A,FALSE,"schA"}</definedName>
    <definedName name="qqq_5_3" localSheetId="21" hidden="1">{#N/A,#N/A,FALSE,"schA"}</definedName>
    <definedName name="qqq_5_3" localSheetId="22" hidden="1">{#N/A,#N/A,FALSE,"schA"}</definedName>
    <definedName name="qqq_5_3" localSheetId="1" hidden="1">{#N/A,#N/A,FALSE,"schA"}</definedName>
    <definedName name="qqq_5_3" localSheetId="26" hidden="1">{#N/A,#N/A,FALSE,"schA"}</definedName>
    <definedName name="qqq_5_3" localSheetId="23" hidden="1">{#N/A,#N/A,FALSE,"schA"}</definedName>
    <definedName name="qqq_5_3" hidden="1">{#N/A,#N/A,FALSE,"schA"}</definedName>
    <definedName name="qqqqq1" hidden="1">#REF!</definedName>
    <definedName name="qqqqqn">"VY"</definedName>
    <definedName name="QQQQQQQ" hidden="1">OFFSET(#REF!,5,0,25,6)</definedName>
    <definedName name="QREV1">#REF!</definedName>
    <definedName name="qryCliffNotes">#REF!</definedName>
    <definedName name="qryCliffNotesAll">#REF!</definedName>
    <definedName name="qryCliffNotesAllQ2">#REF!</definedName>
    <definedName name="qryCliffNotesMay">#REF!</definedName>
    <definedName name="qryFixedAssets_Cost">#REF!</definedName>
    <definedName name="QSALESCHG">#REF!</definedName>
    <definedName name="Qual_Cap">#REF!</definedName>
    <definedName name="QUARTER">#REF!</definedName>
    <definedName name="QUARTERLY">#REF!</definedName>
    <definedName name="Quarterly.Margin.Analysis">#REF!</definedName>
    <definedName name="QuarterlyDividend">#REF!</definedName>
    <definedName name="Quarters">#REF!</definedName>
    <definedName name="QUERY1.keep_password" hidden="1">TRUE</definedName>
    <definedName name="QUERY1.query_connection" localSheetId="17" hidden="1">{"DBQ=C:\Access\Theatres.mdb;DefaultDir=C:\Access;Driver={Microsoft Access Driver (*.mdb)};DriverId=25;FIL=MS Access;ImplicitCommitSync=Yes;MaxBufferSize=512;MaxScanRows=8;PageTimeout=5;SafeTransactions=0;Threads=3;UID=admin;UserCommitSync=Yes;"}</definedName>
    <definedName name="QUERY1.query_connection" localSheetId="18" hidden="1">{"DBQ=C:\Access\Theatres.mdb;DefaultDir=C:\Access;Driver={Microsoft Access Driver (*.mdb)};DriverId=25;FIL=MS Access;ImplicitCommitSync=Yes;MaxBufferSize=512;MaxScanRows=8;PageTimeout=5;SafeTransactions=0;Threads=3;UID=admin;UserCommitSync=Yes;"}</definedName>
    <definedName name="QUERY1.query_connection" localSheetId="19" hidden="1">{"DBQ=C:\Access\Theatres.mdb;DefaultDir=C:\Access;Driver={Microsoft Access Driver (*.mdb)};DriverId=25;FIL=MS Access;ImplicitCommitSync=Yes;MaxBufferSize=512;MaxScanRows=8;PageTimeout=5;SafeTransactions=0;Threads=3;UID=admin;UserCommitSync=Yes;"}</definedName>
    <definedName name="QUERY1.query_connection" localSheetId="20" hidden="1">{"DBQ=C:\Access\Theatres.mdb;DefaultDir=C:\Access;Driver={Microsoft Access Driver (*.mdb)};DriverId=25;FIL=MS Access;ImplicitCommitSync=Yes;MaxBufferSize=512;MaxScanRows=8;PageTimeout=5;SafeTransactions=0;Threads=3;UID=admin;UserCommitSync=Yes;"}</definedName>
    <definedName name="QUERY1.query_connection" localSheetId="21" hidden="1">{"DBQ=C:\Access\Theatres.mdb;DefaultDir=C:\Access;Driver={Microsoft Access Driver (*.mdb)};DriverId=25;FIL=MS Access;ImplicitCommitSync=Yes;MaxBufferSize=512;MaxScanRows=8;PageTimeout=5;SafeTransactions=0;Threads=3;UID=admin;UserCommitSync=Yes;"}</definedName>
    <definedName name="QUERY1.query_connection" localSheetId="22" hidden="1">{"DBQ=C:\Access\Theatres.mdb;DefaultDir=C:\Access;Driver={Microsoft Access Driver (*.mdb)};DriverId=25;FIL=MS Access;ImplicitCommitSync=Yes;MaxBufferSize=512;MaxScanRows=8;PageTimeout=5;SafeTransactions=0;Threads=3;UID=admin;UserCommitSync=Yes;"}</definedName>
    <definedName name="QUERY1.query_connection" localSheetId="1" hidden="1">{"DBQ=C:\Access\Theatres.mdb;DefaultDir=C:\Access;Driver={Microsoft Access Driver (*.mdb)};DriverId=25;FIL=MS Access;ImplicitCommitSync=Yes;MaxBufferSize=512;MaxScanRows=8;PageTimeout=5;SafeTransactions=0;Threads=3;UID=admin;UserCommitSync=Yes;"}</definedName>
    <definedName name="QUERY1.query_connection" localSheetId="26" hidden="1">{"DBQ=C:\Access\Theatres.mdb;DefaultDir=C:\Access;Driver={Microsoft Access Driver (*.mdb)};DriverId=25;FIL=MS Access;ImplicitCommitSync=Yes;MaxBufferSize=512;MaxScanRows=8;PageTimeout=5;SafeTransactions=0;Threads=3;UID=admin;UserCommitSync=Yes;"}</definedName>
    <definedName name="QUERY1.query_connection" localSheetId="23"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17" hidden="1">{"DBQ=C:\Access\Theatres.mdb;DefaultDir=C:\Access;Driver={Microsoft Access Driver (*.mdb)};DriverId=25;FIL=MS Access;ImplicitCommitSync=Yes;MaxBufferSize=512;MaxScanRows=8;PageTimeout=5;SafeTransactions=0;Threads=3;UID=admin;UserCommitSync=Yes;"}</definedName>
    <definedName name="QUERY1.query_connection_1" localSheetId="18" hidden="1">{"DBQ=C:\Access\Theatres.mdb;DefaultDir=C:\Access;Driver={Microsoft Access Driver (*.mdb)};DriverId=25;FIL=MS Access;ImplicitCommitSync=Yes;MaxBufferSize=512;MaxScanRows=8;PageTimeout=5;SafeTransactions=0;Threads=3;UID=admin;UserCommitSync=Yes;"}</definedName>
    <definedName name="QUERY1.query_connection_1" localSheetId="19" hidden="1">{"DBQ=C:\Access\Theatres.mdb;DefaultDir=C:\Access;Driver={Microsoft Access Driver (*.mdb)};DriverId=25;FIL=MS Access;ImplicitCommitSync=Yes;MaxBufferSize=512;MaxScanRows=8;PageTimeout=5;SafeTransactions=0;Threads=3;UID=admin;UserCommitSync=Yes;"}</definedName>
    <definedName name="QUERY1.query_connection_1" localSheetId="20" hidden="1">{"DBQ=C:\Access\Theatres.mdb;DefaultDir=C:\Access;Driver={Microsoft Access Driver (*.mdb)};DriverId=25;FIL=MS Access;ImplicitCommitSync=Yes;MaxBufferSize=512;MaxScanRows=8;PageTimeout=5;SafeTransactions=0;Threads=3;UID=admin;UserCommitSync=Yes;"}</definedName>
    <definedName name="QUERY1.query_connection_1" localSheetId="21" hidden="1">{"DBQ=C:\Access\Theatres.mdb;DefaultDir=C:\Access;Driver={Microsoft Access Driver (*.mdb)};DriverId=25;FIL=MS Access;ImplicitCommitSync=Yes;MaxBufferSize=512;MaxScanRows=8;PageTimeout=5;SafeTransactions=0;Threads=3;UID=admin;UserCommitSync=Yes;"}</definedName>
    <definedName name="QUERY1.query_connection_1" localSheetId="22" hidden="1">{"DBQ=C:\Access\Theatres.mdb;DefaultDir=C:\Access;Driver={Microsoft Access Driver (*.mdb)};DriverId=25;FIL=MS Access;ImplicitCommitSync=Yes;MaxBufferSize=512;MaxScanRows=8;PageTimeout=5;SafeTransactions=0;Threads=3;UID=admin;UserCommitSync=Yes;"}</definedName>
    <definedName name="QUERY1.query_connection_1" localSheetId="1" hidden="1">{"DBQ=C:\Access\Theatres.mdb;DefaultDir=C:\Access;Driver={Microsoft Access Driver (*.mdb)};DriverId=25;FIL=MS Access;ImplicitCommitSync=Yes;MaxBufferSize=512;MaxScanRows=8;PageTimeout=5;SafeTransactions=0;Threads=3;UID=admin;UserCommitSync=Yes;"}</definedName>
    <definedName name="QUERY1.query_connection_1" localSheetId="26" hidden="1">{"DBQ=C:\Access\Theatres.mdb;DefaultDir=C:\Access;Driver={Microsoft Access Driver (*.mdb)};DriverId=25;FIL=MS Access;ImplicitCommitSync=Yes;MaxBufferSize=512;MaxScanRows=8;PageTimeout=5;SafeTransactions=0;Threads=3;UID=admin;UserCommitSync=Yes;"}</definedName>
    <definedName name="QUERY1.query_connection_1" localSheetId="23"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17" hidden="1">{TRUE;FALSE}</definedName>
    <definedName name="QUERY1.query_options" localSheetId="18" hidden="1">{TRUE;FALSE}</definedName>
    <definedName name="QUERY1.query_options" localSheetId="19" hidden="1">{TRUE;FALSE}</definedName>
    <definedName name="QUERY1.query_options" localSheetId="20" hidden="1">{TRUE;FALSE}</definedName>
    <definedName name="QUERY1.query_options" localSheetId="21" hidden="1">{TRUE;FALSE}</definedName>
    <definedName name="QUERY1.query_options" localSheetId="22" hidden="1">{TRUE;FALSE}</definedName>
    <definedName name="QUERY1.query_options" localSheetId="1" hidden="1">{TRUE;FALSE}</definedName>
    <definedName name="QUERY1.query_options" localSheetId="26" hidden="1">{TRUE;FALSE}</definedName>
    <definedName name="QUERY1.query_options" localSheetId="23" hidden="1">{TRUE;FALSE}</definedName>
    <definedName name="QUERY1.query_options" hidden="1">{TRUE;FALSE}</definedName>
    <definedName name="QUERY1.query_options_1" localSheetId="17" hidden="1">{TRUE;FALSE}</definedName>
    <definedName name="QUERY1.query_options_1" localSheetId="18" hidden="1">{TRUE;FALSE}</definedName>
    <definedName name="QUERY1.query_options_1" localSheetId="19" hidden="1">{TRUE;FALSE}</definedName>
    <definedName name="QUERY1.query_options_1" localSheetId="20" hidden="1">{TRUE;FALSE}</definedName>
    <definedName name="QUERY1.query_options_1" localSheetId="21" hidden="1">{TRUE;FALSE}</definedName>
    <definedName name="QUERY1.query_options_1" localSheetId="22" hidden="1">{TRUE;FALSE}</definedName>
    <definedName name="QUERY1.query_options_1" localSheetId="1" hidden="1">{TRUE;FALSE}</definedName>
    <definedName name="QUERY1.query_options_1" localSheetId="26" hidden="1">{TRUE;FALSE}</definedName>
    <definedName name="QUERY1.query_options_1" localSheetId="23" hidden="1">{TRUE;FALSE}</definedName>
    <definedName name="QUERY1.query_options_1" hidden="1">{TRUE;FALSE}</definedName>
    <definedName name="QUERY1.query_statement"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Ratio">#REF!</definedName>
    <definedName name="QUIPS_Interest_DCC">#REF!</definedName>
    <definedName name="QUIPS_Interest_ELEC">#REF!</definedName>
    <definedName name="QXPORT">#REF!</definedName>
    <definedName name="R_needs">#REF!</definedName>
    <definedName name="R_new_interest">#REF!</definedName>
    <definedName name="R_old_interest">#REF!</definedName>
    <definedName name="R_Selected">#REF!</definedName>
    <definedName name="R_tot_equity">#REF!</definedName>
    <definedName name="Radios_Dollars">#REF!</definedName>
    <definedName name="RampHour">#REF!</definedName>
    <definedName name="RampMWHr">#REF!</definedName>
    <definedName name="RampMWStart">#REF!</definedName>
    <definedName name="RampMWTemp">#REF!</definedName>
    <definedName name="RampRateCol">14</definedName>
    <definedName name="RampStart">#REF!</definedName>
    <definedName name="RampTemp">#REF!</definedName>
    <definedName name="RandD">#REF!</definedName>
    <definedName name="Range">#REF!</definedName>
    <definedName name="range1">#REF!</definedName>
    <definedName name="range10">#REF!</definedName>
    <definedName name="range11">#REF!</definedName>
    <definedName name="range12">#REF!</definedName>
    <definedName name="range13">#REF!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ings">#REF!</definedName>
    <definedName name="Rate_Group">#REF!</definedName>
    <definedName name="Rate_Selection">#REF!</definedName>
    <definedName name="Rate_Type">#REF!</definedName>
    <definedName name="RateGroup">#REF!</definedName>
    <definedName name="RatesB">#REF!</definedName>
    <definedName name="RatesC">#REF!</definedName>
    <definedName name="RatesD">#REF!</definedName>
    <definedName name="ratesupp">#REF!</definedName>
    <definedName name="rateTypeA">#REF!</definedName>
    <definedName name="rateTypeB">#REF!</definedName>
    <definedName name="rateTypeC">#REF!</definedName>
    <definedName name="ratingsharesum">#REF!</definedName>
    <definedName name="Ratio">#REF!</definedName>
    <definedName name="Ratios">#REF!</definedName>
    <definedName name="RBK">#REF!</definedName>
    <definedName name="RBN">#REF!</definedName>
    <definedName name="RBU">#REF!</definedName>
    <definedName name="RBV">#REF!</definedName>
    <definedName name="rc_reg_other_a">#REF!</definedName>
    <definedName name="RDVers">"2.10a"</definedName>
    <definedName name="real">#REF!</definedName>
    <definedName name="realYear">#REF!</definedName>
    <definedName name="Rec_adder">#REF!</definedName>
    <definedName name="recap">#REF!</definedName>
    <definedName name="recommendation">#REF!</definedName>
    <definedName name="Record1">#REF!</definedName>
    <definedName name="_xlnm.Recorder">#REF!</definedName>
    <definedName name="Recycling">#REF!</definedName>
    <definedName name="reduc">#REF!</definedName>
    <definedName name="Reduction">#REF!</definedName>
    <definedName name="Ref_1">#REF!</definedName>
    <definedName name="Ref_2">#REF!</definedName>
    <definedName name="Refi">#REF!</definedName>
    <definedName name="refin">LEFT(#REF!)="Y"</definedName>
    <definedName name="RefYr">#REF!</definedName>
    <definedName name="reg_ror_1">#REF!</definedName>
    <definedName name="regarding">#N/A</definedName>
    <definedName name="Region">#REF!</definedName>
    <definedName name="Relay">#REF!</definedName>
    <definedName name="RelPymtRateCol">15</definedName>
    <definedName name="RentExpense">#REF!</definedName>
    <definedName name="rentper">#REF!</definedName>
    <definedName name="Rents_Dollars">#REF!</definedName>
    <definedName name="rentx">#REF!</definedName>
    <definedName name="rep">#REF!,#REF!,#REF!,#REF!</definedName>
    <definedName name="Repair">#REF!</definedName>
    <definedName name="replacementCost">#REF!</definedName>
    <definedName name="repoint">#REF!</definedName>
    <definedName name="Report_ID__BMI_RID">#REF!</definedName>
    <definedName name="ReportedNetIncome">#REF!</definedName>
    <definedName name="ReportedPretaxIncome">#REF!</definedName>
    <definedName name="ReportedTaxes">#REF!</definedName>
    <definedName name="ReportPath">#REF!</definedName>
    <definedName name="reposize">#REF!</definedName>
    <definedName name="requiredReserve">#REF!</definedName>
    <definedName name="Res">#REF!</definedName>
    <definedName name="Res_Status">#REF!</definedName>
    <definedName name="res797act">#N/A</definedName>
    <definedName name="res797sim">#N/A</definedName>
    <definedName name="res797sum">#N/A</definedName>
    <definedName name="res799sum">#N/A</definedName>
    <definedName name="RES97budget">#N/A</definedName>
    <definedName name="resale_jcpl_yes">#REF!</definedName>
    <definedName name="Research">#REF!</definedName>
    <definedName name="ResearchAndDevelopment">#REF!</definedName>
    <definedName name="ResearchAndDevelopmentMargin">#REF!</definedName>
    <definedName name="reserveSwitch">#REF!</definedName>
    <definedName name="resEVA2ndqtr">#N/A</definedName>
    <definedName name="Resource_Management_CAPX">#REF!</definedName>
    <definedName name="Resource_Management_EBIT">#REF!</definedName>
    <definedName name="Resource_Management_MAINT">#REF!</definedName>
    <definedName name="Resource_Type">#REF!</definedName>
    <definedName name="Response">OFFSET(#REF!,0,0,COUNTA(#REF!)+0,1)</definedName>
    <definedName name="retain_earn">#REF!</definedName>
    <definedName name="RetainedCapacity">#REF!</definedName>
    <definedName name="RETRUN_TO_SUMARY_2">#N/A</definedName>
    <definedName name="rev">#REF!</definedName>
    <definedName name="Rev_96">#REF!</definedName>
    <definedName name="rev_reduct_a">#REF!</definedName>
    <definedName name="rev_reduct_b">#REF!</definedName>
    <definedName name="Revenue">#REF!</definedName>
    <definedName name="Revenue_Growth">#REF!</definedName>
    <definedName name="revenue10">#REF!</definedName>
    <definedName name="Revenue10a">#REF!</definedName>
    <definedName name="Revenue10b">#REF!</definedName>
    <definedName name="Revenue11a">#REF!</definedName>
    <definedName name="Revenue11b">#REF!</definedName>
    <definedName name="Revenue12a">#REF!</definedName>
    <definedName name="Revenue12b">#REF!</definedName>
    <definedName name="Revenue13a">#REF!</definedName>
    <definedName name="Revenue13b">#REF!</definedName>
    <definedName name="Revenue14a">#REF!</definedName>
    <definedName name="Revenue14b">#REF!</definedName>
    <definedName name="Revenue15a">#REF!</definedName>
    <definedName name="Revenue15b">#REF!</definedName>
    <definedName name="Revenue16a">#REF!</definedName>
    <definedName name="Revenue16b">#REF!</definedName>
    <definedName name="Revenue17a">#REF!</definedName>
    <definedName name="Revenue17b">#REF!</definedName>
    <definedName name="Revenue18a">#REF!</definedName>
    <definedName name="Revenue18b">#REF!</definedName>
    <definedName name="REVENUE1997">#REF!</definedName>
    <definedName name="REVENUE1998">#REF!</definedName>
    <definedName name="REVENUE1999">#REF!</definedName>
    <definedName name="Revenue19a">#REF!</definedName>
    <definedName name="Revenue19b">#REF!</definedName>
    <definedName name="Revenue1a">#REF!</definedName>
    <definedName name="Revenue1b">#REF!</definedName>
    <definedName name="REVENUE2000">#REF!</definedName>
    <definedName name="REVENUE2001">#REF!</definedName>
    <definedName name="REVENUE2002">#REF!</definedName>
    <definedName name="Revenue20a">#REF!</definedName>
    <definedName name="Revenue20b">#REF!</definedName>
    <definedName name="Revenue21a">#REF!</definedName>
    <definedName name="Revenue21b">#REF!</definedName>
    <definedName name="Revenue2a">#REF!</definedName>
    <definedName name="Revenue2b">#REF!</definedName>
    <definedName name="Revenue3a">#REF!</definedName>
    <definedName name="Revenue3b">#REF!</definedName>
    <definedName name="Revenue4a">#REF!</definedName>
    <definedName name="Revenue4b">#REF!</definedName>
    <definedName name="Revenue5a">#REF!</definedName>
    <definedName name="Revenue5b">#REF!</definedName>
    <definedName name="Revenue6a">#REF!</definedName>
    <definedName name="Revenue6b">#REF!</definedName>
    <definedName name="Revenue7a">#REF!</definedName>
    <definedName name="Revenue7b">#REF!</definedName>
    <definedName name="Revenue8a">#REF!</definedName>
    <definedName name="Revenue8b">#REF!</definedName>
    <definedName name="Revenue9a">#REF!</definedName>
    <definedName name="Revenue9b">#REF!</definedName>
    <definedName name="revenuegraph">#REF!</definedName>
    <definedName name="RevenuePFQ2">#REF!</definedName>
    <definedName name="Revenues">#REF!</definedName>
    <definedName name="revenues2">#REF!</definedName>
    <definedName name="RevenuesPFQ2">#REF!</definedName>
    <definedName name="revenueSwitch">#REF!</definedName>
    <definedName name="revenueSwitchArray">#REF!</definedName>
    <definedName name="reveunes2">#REF!</definedName>
    <definedName name="revised_multiplier">#REF!</definedName>
    <definedName name="RevisedDate">#REF!</definedName>
    <definedName name="Revision">#REF!</definedName>
    <definedName name="Revision_Date">#REF!</definedName>
    <definedName name="revolver01">#REF!</definedName>
    <definedName name="revreq">#REF!</definedName>
    <definedName name="RevTypeList">#REF!</definedName>
    <definedName name="RFAC">#REF!</definedName>
    <definedName name="RHR">#REF!</definedName>
    <definedName name="RID">#REF!</definedName>
    <definedName name="RIsk_Duration">#REF!</definedName>
    <definedName name="Risk_EffectAdd">#REF!</definedName>
    <definedName name="Risk_EffectCode">#REF!</definedName>
    <definedName name="Risk_Free_Rate">#REF!</definedName>
    <definedName name="RiskAfterRecalcMacro">"Maximize_Cap_Structure"</definedName>
    <definedName name="RiskCollectDistributionSamples">2</definedName>
    <definedName name="RiskDet">TRUE</definedName>
    <definedName name="RiskFixedSeed">1</definedName>
    <definedName name="RiskFree">#REF!</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Premium">#REF!</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VER">#REF!</definedName>
    <definedName name="RL">#REF!</definedName>
    <definedName name="rlw">#REF!,#REF!,#REF!,#REF!</definedName>
    <definedName name="rmm">#REF!</definedName>
    <definedName name="RmrAsNsrRateCol">30</definedName>
    <definedName name="RmrAsRegRateCol">28</definedName>
    <definedName name="RmrAsRRRateCol">32</definedName>
    <definedName name="RmrAsSpinRateCol">29</definedName>
    <definedName name="RmrAsVoltRateCol">31</definedName>
    <definedName name="rng8805Line8a" hidden="1">#REF!</definedName>
    <definedName name="rngApplicationName" hidden="1">#REF!</definedName>
    <definedName name="rngBegFN1" hidden="1">#REF!</definedName>
    <definedName name="rngBegFN10" hidden="1">#REF!</definedName>
    <definedName name="rngBegFN11" hidden="1">#REF!</definedName>
    <definedName name="rngBegFN12" hidden="1">#REF!</definedName>
    <definedName name="rngBegFN13" hidden="1">#REF!</definedName>
    <definedName name="rngBegFN14" hidden="1">#REF!</definedName>
    <definedName name="rngBegFN15" hidden="1">#REF!</definedName>
    <definedName name="rngBegFN2" hidden="1">#REF!</definedName>
    <definedName name="rngBegFN3" hidden="1">#REF!</definedName>
    <definedName name="rngBegFN4" hidden="1">#REF!</definedName>
    <definedName name="rngBegFN5" hidden="1">#REF!</definedName>
    <definedName name="rngBegFN6" hidden="1">#REF!</definedName>
    <definedName name="rngBegFN7" hidden="1">#REF!</definedName>
    <definedName name="rngBegFN8" hidden="1">#REF!</definedName>
    <definedName name="rngBegFN9" hidden="1">#REF!</definedName>
    <definedName name="rngBrowse" hidden="1">#REF!</definedName>
    <definedName name="rngCommandBarName" hidden="1">#REF!</definedName>
    <definedName name="rngCopy14" hidden="1">#REF!</definedName>
    <definedName name="rngCopyAC" hidden="1">#REF!</definedName>
    <definedName name="rngCopyAD" hidden="1">#REF!</definedName>
    <definedName name="rngCopyAE" hidden="1">#REF!</definedName>
    <definedName name="rngCopyFormulasSource" localSheetId="17" hidden="1">#REF!</definedName>
    <definedName name="rngCopyFormulasSource" localSheetId="18" hidden="1">#REF!</definedName>
    <definedName name="rngCopyFormulasSource" localSheetId="19" hidden="1">#REF!</definedName>
    <definedName name="rngCopyFormulasSource" localSheetId="20" hidden="1">#REF!</definedName>
    <definedName name="rngCopyFormulasSource" localSheetId="21" hidden="1">#REF!</definedName>
    <definedName name="rngCopyFormulasSource" localSheetId="22" hidden="1">#REF!</definedName>
    <definedName name="rngCopyFormulasSource" localSheetId="1" hidden="1">#REF!</definedName>
    <definedName name="rngCopyFormulasSource" hidden="1">#REF!</definedName>
    <definedName name="rngCSZ" hidden="1">#REF!</definedName>
    <definedName name="rngCustomNote" hidden="1">#REF!</definedName>
    <definedName name="rngDefaultPrinter" hidden="1">#REF!</definedName>
    <definedName name="rngDF" hidden="1">#REF!</definedName>
    <definedName name="rngDir" hidden="1">#REF!</definedName>
    <definedName name="rngDirectory" hidden="1">#REF!</definedName>
    <definedName name="rngDynToolbarIcons" hidden="1">#REF!</definedName>
    <definedName name="rngEIN" hidden="1">#REF!</definedName>
    <definedName name="rngEndFN1" hidden="1">#REF!</definedName>
    <definedName name="rngEndFN10" hidden="1">#REF!</definedName>
    <definedName name="rngEndFN11" hidden="1">#REF!</definedName>
    <definedName name="rngEndFN12" hidden="1">#REF!</definedName>
    <definedName name="rngEndFN13" hidden="1">#REF!</definedName>
    <definedName name="rngEndFN14" hidden="1">#REF!</definedName>
    <definedName name="rngEndFN15" hidden="1">#REF!</definedName>
    <definedName name="rngEndFN2" hidden="1">#REF!</definedName>
    <definedName name="rngEndFN3" hidden="1">#REF!</definedName>
    <definedName name="rngEndFN4" hidden="1">#REF!</definedName>
    <definedName name="rngEndFN5" hidden="1">#REF!</definedName>
    <definedName name="rngEndFN6" hidden="1">#REF!</definedName>
    <definedName name="rngEndFN7" hidden="1">#REF!</definedName>
    <definedName name="rngEndFN8" hidden="1">#REF!</definedName>
    <definedName name="rngEndFN9" hidden="1">#REF!</definedName>
    <definedName name="rngEntityName" hidden="1">#REF!</definedName>
    <definedName name="rngFirstOrNot" hidden="1">#REF!</definedName>
    <definedName name="rngFirstSheet" hidden="1">#REF!</definedName>
    <definedName name="rngFirstUserDefCol" hidden="1">#REF!</definedName>
    <definedName name="rngForeignTaxesSelection" hidden="1">#REF!</definedName>
    <definedName name="rngForm_10Copy" hidden="1">#REF!</definedName>
    <definedName name="rngForm_11Copy" hidden="1">#REF!</definedName>
    <definedName name="rngForm_15Copy" hidden="1">#REF!</definedName>
    <definedName name="rngForm_2Copy" hidden="1">#REF!</definedName>
    <definedName name="rngForm_3Copy" hidden="1">#REF!</definedName>
    <definedName name="rngForm_6Copy" hidden="1">#REF!</definedName>
    <definedName name="rngForm_7Copy" hidden="1">#REF!</definedName>
    <definedName name="rngForm_9Copy" hidden="1">#REF!</definedName>
    <definedName name="rngForm8621" hidden="1">#REF!,#REF!</definedName>
    <definedName name="rngFromFN" hidden="1">#REF!</definedName>
    <definedName name="rngFromPtr" hidden="1">#REF!</definedName>
    <definedName name="rngFundTool" hidden="1">#REF!</definedName>
    <definedName name="rngImageHeader" hidden="1">#REF!</definedName>
    <definedName name="rngImageVer" hidden="1">#REF!</definedName>
    <definedName name="rngInitTF" hidden="1">#REF!</definedName>
    <definedName name="rngK1Ver" hidden="1">#REF!</definedName>
    <definedName name="rngLinkedAlready" hidden="1">#REF!</definedName>
    <definedName name="rngMatrix" hidden="1">#REF!</definedName>
    <definedName name="rngMedia" hidden="1">#REF!</definedName>
    <definedName name="rngNextVersion" hidden="1">#REF!</definedName>
    <definedName name="rngNumToolbarItems" hidden="1">#REF!</definedName>
    <definedName name="rngoffset" hidden="1">#REF!</definedName>
    <definedName name="rngP_n_T_Option" hidden="1">#REF!</definedName>
    <definedName name="rngPartCountry" hidden="1">#REF!</definedName>
    <definedName name="rngPeriod" hidden="1">#REF!</definedName>
    <definedName name="rngPerm" hidden="1">#REF!</definedName>
    <definedName name="rngPFIC" hidden="1">#REF!</definedName>
    <definedName name="rngPT1" hidden="1">#REF!</definedName>
    <definedName name="rngRefMatrix_1" hidden="1">#REF!</definedName>
    <definedName name="rngRefMatrix_2" hidden="1">#REF!</definedName>
    <definedName name="rngRefMatrix_3" hidden="1">#REF!</definedName>
    <definedName name="rngRoundMe" hidden="1">#REF!</definedName>
    <definedName name="rngRoundRow" hidden="1">#REF!</definedName>
    <definedName name="rngSavePDF" hidden="1">#REF!</definedName>
    <definedName name="rngSelected">#REF!</definedName>
    <definedName name="rngSheetNameRow" hidden="1">#REF!</definedName>
    <definedName name="rngShortName" hidden="1">#REF!</definedName>
    <definedName name="rngToFN" hidden="1">#REF!</definedName>
    <definedName name="rngToPtr" hidden="1">#REF!</definedName>
    <definedName name="rngTY" hidden="1">#REF!</definedName>
    <definedName name="rngUserDef_PA" localSheetId="26" hidden="1">OFFSET(rngFirstUserDefCol,5,0,25,6)</definedName>
    <definedName name="rngUserDef_PA" localSheetId="23" hidden="1">OFFSET(rngFirstUserDefCol,5,0,25,6)</definedName>
    <definedName name="rngUserDef_PA" hidden="1">OFFSET(rngFirstUserDefCol,5,0,25,6)</definedName>
    <definedName name="rngViewDR_1" hidden="1">#REF!</definedName>
    <definedName name="rngViewDR_2" hidden="1">#REF!</definedName>
    <definedName name="rngViewDR_3" hidden="1">#REF!</definedName>
    <definedName name="rngViewDR_7" hidden="1">#REF!</definedName>
    <definedName name="rngViewForm_12" hidden="1">#REF!</definedName>
    <definedName name="rngViewImageSum" hidden="1">#REF!</definedName>
    <definedName name="ROA">#REF!</definedName>
    <definedName name="RoadsAlloc">#REF!</definedName>
    <definedName name="RoadsDepr">#REF!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NEP">#REF!</definedName>
    <definedName name="ROCK">#REF!</definedName>
    <definedName name="ROCKB">#REF!</definedName>
    <definedName name="ROE">#REF!</definedName>
    <definedName name="ROIC">#REF!</definedName>
    <definedName name="roll_T_options?">#REF!</definedName>
    <definedName name="Roll_Up">#REF!</definedName>
    <definedName name="Roof" localSheetId="26" hidden="1">{"Roofs Page 1",#N/A,FALSE,"Roof Outline";"Roofs Page 2",#N/A,FALSE,"Roof Outline"}</definedName>
    <definedName name="Roof" localSheetId="23" hidden="1">{"Roofs Page 1",#N/A,FALSE,"Roof Outline";"Roofs Page 2",#N/A,FALSE,"Roof Outline"}</definedName>
    <definedName name="Roof" hidden="1">{"Roofs Page 1",#N/A,FALSE,"Roof Outline";"Roofs Page 2",#N/A,FALSE,"Roof Outline"}</definedName>
    <definedName name="ROOMLBR">#REF!</definedName>
    <definedName name="ror">#REF!</definedName>
    <definedName name="Rotation_Dollars">#REF!</definedName>
    <definedName name="round">#REF!</definedName>
    <definedName name="Round5">#REF!</definedName>
    <definedName name="RoundedFV">#REF!</definedName>
    <definedName name="ROYAL1">#REF!</definedName>
    <definedName name="ROYAL2">#REF!</definedName>
    <definedName name="Rpt.BTLO">#REF!</definedName>
    <definedName name="Rpt.BurdenNew">#REF!</definedName>
    <definedName name="Rpt.CETdol">#REF!</definedName>
    <definedName name="Rpt.CETpct">#REF!</definedName>
    <definedName name="Rpt.FSSdol">#REF!</definedName>
    <definedName name="Rpt.FSSpct">#REF!</definedName>
    <definedName name="Rpt.GFcrew">#REF!</definedName>
    <definedName name="Rpt.Location">#REF!</definedName>
    <definedName name="Rpt.OT2hrs">#REF!</definedName>
    <definedName name="Rpt.OTdays">#REF!</definedName>
    <definedName name="Rpt.OThrs">#REF!</definedName>
    <definedName name="Rpt.STdays">#REF!</definedName>
    <definedName name="Rpt.SThrs">#REF!</definedName>
    <definedName name="Rpt.TCCdol">#REF!</definedName>
    <definedName name="Rpt.TCCpct">#REF!</definedName>
    <definedName name="Rpt.Total_SC_WageRate">#REF!</definedName>
    <definedName name="Rpt.WageRate">#REF!</definedName>
    <definedName name="RPT_Current_Active_Cntdwn_Crosstab">#REF!</definedName>
    <definedName name="RptOT2days">#REF!</definedName>
    <definedName name="RptTitle">#REF!</definedName>
    <definedName name="rr" localSheetId="26">{"p1";"p2";"p3"}</definedName>
    <definedName name="rr" localSheetId="23">{"p1";"p2";"p3"}</definedName>
    <definedName name="rr">{"p1";"p2";"p3"}</definedName>
    <definedName name="RR_Table">#REF!</definedName>
    <definedName name="rrrr" localSheetId="26" hidden="1">{#N/A,#N/A,FALSE,"O&amp;M by processes";#N/A,#N/A,FALSE,"Elec Act vs Bud";#N/A,#N/A,FALSE,"G&amp;A";#N/A,#N/A,FALSE,"BGS";#N/A,#N/A,FALSE,"Res Cost"}</definedName>
    <definedName name="rrrr" localSheetId="23"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ales">#REF!</definedName>
    <definedName name="Rslt.RobotaOUT">#REF!</definedName>
    <definedName name="RT_common_ratio">#REF!</definedName>
    <definedName name="RT_Company">#REF!</definedName>
    <definedName name="RT_debt_ratio">#REF!</definedName>
    <definedName name="RT_pref_ratio">#REF!</definedName>
    <definedName name="RtApp">#REF!</definedName>
    <definedName name="RTC_Coeff">#REF!</definedName>
    <definedName name="rtg">#REF!</definedName>
    <definedName name="RtHeader">#REF!</definedName>
    <definedName name="RtISList">#REF!</definedName>
    <definedName name="RTName">#REF!</definedName>
    <definedName name="Rtot_interest">#REF!</definedName>
    <definedName name="RTT">#REF!</definedName>
    <definedName name="run_date">#REF!</definedName>
    <definedName name="run_time">#REF!</definedName>
    <definedName name="RUNDATE">#REF!</definedName>
    <definedName name="running_irr">#REF!</definedName>
    <definedName name="running_npv">#REF!</definedName>
    <definedName name="RunOnce">FALSE</definedName>
    <definedName name="RW">#REF!</definedName>
    <definedName name="s">#REF!</definedName>
    <definedName name="s_1" localSheetId="26" hidden="1">{"_200",#N/A,FALSE,"ALLOCATIONS";"_80_1",#N/A,FALSE,"ALLOCATIONS";"_80_2",#N/A,FALSE,"ALLOCATIONS";"_80_3",#N/A,FALSE,"ALLOCATIONS";"_80_4",#N/A,FALSE,"ALLOCATIONS";"_80_5",#N/A,FALSE,"ALLOCATIONS"}</definedName>
    <definedName name="s_1" localSheetId="23"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26" hidden="1">{"_200",#N/A,FALSE,"ALLOCATIONS";"_80_1",#N/A,FALSE,"ALLOCATIONS";"_80_2",#N/A,FALSE,"ALLOCATIONS";"_80_3",#N/A,FALSE,"ALLOCATIONS";"_80_4",#N/A,FALSE,"ALLOCATIONS";"_80_5",#N/A,FALSE,"ALLOCATIONS"}</definedName>
    <definedName name="s_2" localSheetId="23"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26" hidden="1">{"_200",#N/A,FALSE,"ALLOCATIONS";"_80_1",#N/A,FALSE,"ALLOCATIONS";"_80_2",#N/A,FALSE,"ALLOCATIONS";"_80_3",#N/A,FALSE,"ALLOCATIONS";"_80_4",#N/A,FALSE,"ALLOCATIONS";"_80_5",#N/A,FALSE,"ALLOCATIONS"}</definedName>
    <definedName name="s_3" localSheetId="23"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_T_Debt_Borrowings__Repayments__99_03_Fcst___DCC">#REF!</definedName>
    <definedName name="S_T_Debt_Borrowings__Repayments__99_03_Fcst___ELEC">#REF!</definedName>
    <definedName name="Safety_Allocation">#REF!</definedName>
    <definedName name="Safety_Bonus">#REF!</definedName>
    <definedName name="sales">#REF!</definedName>
    <definedName name="Sales_Tax">#REF!</definedName>
    <definedName name="sales00">#REF!</definedName>
    <definedName name="sales01">#REF!</definedName>
    <definedName name="sales02">#REF!</definedName>
    <definedName name="sales021">#REF!</definedName>
    <definedName name="sales021a">#REF!</definedName>
    <definedName name="sales03">#REF!</definedName>
    <definedName name="sales04">#REF!</definedName>
    <definedName name="sales1">#REF!</definedName>
    <definedName name="sales13">#REF!</definedName>
    <definedName name="Sales1999">#REF!</definedName>
    <definedName name="sales3">#REF!</definedName>
    <definedName name="sales4">#REF!</definedName>
    <definedName name="Sales95">#REF!</definedName>
    <definedName name="sales951">#REF!</definedName>
    <definedName name="sales951b">#REF!</definedName>
    <definedName name="sales95a">#REF!</definedName>
    <definedName name="Sales96">#REF!</definedName>
    <definedName name="sales961">#REF!</definedName>
    <definedName name="sales961b">#REF!</definedName>
    <definedName name="sales96a">#REF!</definedName>
    <definedName name="sales98">#REF!</definedName>
    <definedName name="sales99">#REF!</definedName>
    <definedName name="salesebitda">#REF!</definedName>
    <definedName name="saleso2a">#REF!</definedName>
    <definedName name="saleValue">#REF!</definedName>
    <definedName name="Salvage_Value">#REF!</definedName>
    <definedName name="SANJ">#REF!</definedName>
    <definedName name="SANJB">#REF!</definedName>
    <definedName name="SANJOP">#REF!</definedName>
    <definedName name="SANJPK">#REF!</definedName>
    <definedName name="SAPBEXdnldView">"AVXA6HL6GAB1ZEUL1LZIP7LIX"</definedName>
    <definedName name="SAPBEXrevision">2</definedName>
    <definedName name="SAPBEXsysID">"GP2"</definedName>
    <definedName name="SAPBEXwbID">"0QPV4RF636ZQNL5RK8PWSJVGT"</definedName>
    <definedName name="SavingsPlan?">#REF!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BURD">#REF!</definedName>
    <definedName name="sbyacst">#REF!</definedName>
    <definedName name="sbyact">#REF!</definedName>
    <definedName name="sbyash">#REF!</definedName>
    <definedName name="sbycum">#REF!</definedName>
    <definedName name="sbymo">#REF!</definedName>
    <definedName name="sbymw">#REF!</definedName>
    <definedName name="sbyrev">#REF!</definedName>
    <definedName name="sbys">#REF!</definedName>
    <definedName name="sbysust">#REF!</definedName>
    <definedName name="sbyw">#REF!</definedName>
    <definedName name="sbyytd">#REF!</definedName>
    <definedName name="SC_Deal">#REF!</definedName>
    <definedName name="SC_Htr_Fuel_Daily">#REF!</definedName>
    <definedName name="SC_Hyp_Deal">#REF!</definedName>
    <definedName name="SC_Hyp_PV">#REF!</definedName>
    <definedName name="SC_PV_Act">#REF!</definedName>
    <definedName name="sc1is">#REF!</definedName>
    <definedName name="scaflabor">#REF!</definedName>
    <definedName name="SCD">#REF!</definedName>
    <definedName name="Sce_DCF">#REF!</definedName>
    <definedName name="scen">#REF!</definedName>
    <definedName name="scen_change">#REF!</definedName>
    <definedName name="scen1bs">#REF!</definedName>
    <definedName name="scen1cf">#REF!</definedName>
    <definedName name="scen1is">#REF!</definedName>
    <definedName name="scen1wc">#REF!</definedName>
    <definedName name="scen3bs">#REF!</definedName>
    <definedName name="scen3cf">#REF!</definedName>
    <definedName name="scen3credit">#REF!</definedName>
    <definedName name="scen3debt">#REF!</definedName>
    <definedName name="scen3is">#REF!</definedName>
    <definedName name="scen3wc">#REF!</definedName>
    <definedName name="scen4bs">#REF!</definedName>
    <definedName name="scen4cf">#REF!</definedName>
    <definedName name="scen4credit">#REF!</definedName>
    <definedName name="scen4debt">#REF!</definedName>
    <definedName name="scen4is">#REF!</definedName>
    <definedName name="scen4wc">#REF!</definedName>
    <definedName name="scen5bs">#REF!</definedName>
    <definedName name="scen5cf">#REF!</definedName>
    <definedName name="scen5credit">#REF!</definedName>
    <definedName name="scen5debt">#REF!</definedName>
    <definedName name="scen5is">#REF!</definedName>
    <definedName name="scen5wc">#REF!</definedName>
    <definedName name="Scenario">#REF!</definedName>
    <definedName name="Scenario_2">#REF!</definedName>
    <definedName name="Scenario_2b">#REF!</definedName>
    <definedName name="Scenario_2cont">#REF!</definedName>
    <definedName name="Scenario_3">#REF!</definedName>
    <definedName name="Scenario_4">#REF!</definedName>
    <definedName name="ScenarioAliasCol">#REF!</definedName>
    <definedName name="ScenarioCol">#REF!</definedName>
    <definedName name="ScenarioDD">#REF!</definedName>
    <definedName name="scfee">#REF!</definedName>
    <definedName name="SCHED">#REF!</definedName>
    <definedName name="Sched_Pay">#REF!</definedName>
    <definedName name="Schedule">#REF!</definedName>
    <definedName name="schedulebox">#REF!</definedName>
    <definedName name="Scheduled_Extra_Payments">#REF!</definedName>
    <definedName name="Scheduled_Interest_Rate">#REF!</definedName>
    <definedName name="Scheduled_Monthly_Payment">#REF!</definedName>
    <definedName name="SCHoldingTB">#REF!</definedName>
    <definedName name="SCN">#REF!</definedName>
    <definedName name="SCOA_Date">#REF!</definedName>
    <definedName name="SCOA_DEBT">#REF!</definedName>
    <definedName name="SCOA_RATE">#REF!</definedName>
    <definedName name="SCOA_Term">#REF!</definedName>
    <definedName name="SCONT">#REF!</definedName>
    <definedName name="SCTE">#REF!</definedName>
    <definedName name="SCTETOP">#REF!</definedName>
    <definedName name="SCURVETAB">#REF!</definedName>
    <definedName name="sd" localSheetId="26" hidden="1">{"balsheet",#N/A,FALSE,"INCOME";"TB3",#N/A,FALSE,"INCOME";"TAJE",#N/A,FALSE,"TAJE";"_200",#N/A,FALSE,"ALLOCATIONS";"_80_1",#N/A,FALSE,"ALLOCATIONS";"_80_2",#N/A,FALSE,"ALLOCATIONS";"_80_3",#N/A,FALSE,"ALLOCATIONS";"_80_4",#N/A,FALSE,"ALLOCATIONS";"_80_5",#N/A,FALSE,"ALLOCATIONS"}</definedName>
    <definedName name="sd" localSheetId="23"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4PP">#REF!</definedName>
    <definedName name="SDData">#REF!</definedName>
    <definedName name="sdggdsdgg" localSheetId="17" hidden="1">{#N/A,#N/A,TRUE,"MAIN FT TERM";#N/A,#N/A,TRUE,"MCI  FT TERM ";#N/A,#N/A,TRUE,"OC12 EQV"}</definedName>
    <definedName name="sdggdsdgg" localSheetId="18" hidden="1">{#N/A,#N/A,TRUE,"MAIN FT TERM";#N/A,#N/A,TRUE,"MCI  FT TERM ";#N/A,#N/A,TRUE,"OC12 EQV"}</definedName>
    <definedName name="sdggdsdgg" localSheetId="19" hidden="1">{#N/A,#N/A,TRUE,"MAIN FT TERM";#N/A,#N/A,TRUE,"MCI  FT TERM ";#N/A,#N/A,TRUE,"OC12 EQV"}</definedName>
    <definedName name="sdggdsdgg" localSheetId="20" hidden="1">{#N/A,#N/A,TRUE,"MAIN FT TERM";#N/A,#N/A,TRUE,"MCI  FT TERM ";#N/A,#N/A,TRUE,"OC12 EQV"}</definedName>
    <definedName name="sdggdsdgg" localSheetId="21" hidden="1">{#N/A,#N/A,TRUE,"MAIN FT TERM";#N/A,#N/A,TRUE,"MCI  FT TERM ";#N/A,#N/A,TRUE,"OC12 EQV"}</definedName>
    <definedName name="sdggdsdgg" localSheetId="22" hidden="1">{#N/A,#N/A,TRUE,"MAIN FT TERM";#N/A,#N/A,TRUE,"MCI  FT TERM ";#N/A,#N/A,TRUE,"OC12 EQV"}</definedName>
    <definedName name="sdggdsdgg" localSheetId="1" hidden="1">{#N/A,#N/A,TRUE,"MAIN FT TERM";#N/A,#N/A,TRUE,"MCI  FT TERM ";#N/A,#N/A,TRUE,"OC12 EQV"}</definedName>
    <definedName name="sdggdsdgg" localSheetId="26" hidden="1">{#N/A,#N/A,TRUE,"MAIN FT TERM";#N/A,#N/A,TRUE,"MCI  FT TERM ";#N/A,#N/A,TRUE,"OC12 EQV"}</definedName>
    <definedName name="sdggdsdgg" localSheetId="23" hidden="1">{#N/A,#N/A,TRUE,"MAIN FT TERM";#N/A,#N/A,TRUE,"MCI  FT TERM ";#N/A,#N/A,TRUE,"OC12 EQV"}</definedName>
    <definedName name="sdggdsdgg" hidden="1">{#N/A,#N/A,TRUE,"MAIN FT TERM";#N/A,#N/A,TRUE,"MCI  FT TERM ";#N/A,#N/A,TRUE,"OC12 EQV"}</definedName>
    <definedName name="sdr">#REF!</definedName>
    <definedName name="SDTE">#REF!,#REF!</definedName>
    <definedName name="SDTETOP">#REF!,#REF!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NEP">#REF!</definedName>
    <definedName name="SecondHalf">#REF!</definedName>
    <definedName name="SecondHalf01">#REF!</definedName>
    <definedName name="secondhalf1">#REF!</definedName>
    <definedName name="secondhalfa">#REF!</definedName>
    <definedName name="secondhalfb">#REF!</definedName>
    <definedName name="SecondROI" localSheetId="26">{"Client Name or Project Name"}</definedName>
    <definedName name="SecondROI" localSheetId="23">{"Client Name or Project Name"}</definedName>
    <definedName name="SecondROI">{"Client Name or Project Name"}</definedName>
    <definedName name="secret">#N/A</definedName>
    <definedName name="securities">#REF!</definedName>
    <definedName name="Security_Services_Dollars">#REF!</definedName>
    <definedName name="seg">#REF!</definedName>
    <definedName name="seginc_cbd">#REF!</definedName>
    <definedName name="sek">#REF!</definedName>
    <definedName name="SellingGeneralAndAdministrative">#REF!</definedName>
    <definedName name="SellingGeneralAndAdministrativeMargin">#REF!</definedName>
    <definedName name="sencount" hidden="1">1</definedName>
    <definedName name="senint">#REF!</definedName>
    <definedName name="Senior_Date">#REF!</definedName>
    <definedName name="Senior_Debt">#REF!</definedName>
    <definedName name="senior05">#REF!</definedName>
    <definedName name="SENIOR1997">#REF!</definedName>
    <definedName name="SENIOR1998">#REF!</definedName>
    <definedName name="senior1998a">#REF!</definedName>
    <definedName name="SENIOR1999">#REF!</definedName>
    <definedName name="SENIOR2000">#REF!</definedName>
    <definedName name="SENIOR2001">#REF!</definedName>
    <definedName name="SENIOR2002">#REF!</definedName>
    <definedName name="SeniorRating">#REF!</definedName>
    <definedName name="senscase">#REF!</definedName>
    <definedName name="Sep">#REF!</definedName>
    <definedName name="sepr">#REF!</definedName>
    <definedName name="sept">#REF!</definedName>
    <definedName name="September">#REF!</definedName>
    <definedName name="sesc">#REF!</definedName>
    <definedName name="settle">#REF!</definedName>
    <definedName name="SF" localSheetId="26" hidden="1">{#N/A,#N/A,FALSE,"Aging Summary";#N/A,#N/A,FALSE,"Ratio Analysis";#N/A,#N/A,FALSE,"Test 120 Day Accts";#N/A,#N/A,FALSE,"Tickmarks"}</definedName>
    <definedName name="SF" localSheetId="23" hidden="1">{#N/A,#N/A,FALSE,"Aging Summary";#N/A,#N/A,FALSE,"Ratio Analysis";#N/A,#N/A,FALSE,"Test 120 Day Accts";#N/A,#N/A,FALSE,"Tickmarks"}</definedName>
    <definedName name="SF" hidden="1">{#N/A,#N/A,FALSE,"Aging Summary";#N/A,#N/A,FALSE,"Ratio Analysis";#N/A,#N/A,FALSE,"Test 120 Day Accts";#N/A,#N/A,FALSE,"Tickmarks"}</definedName>
    <definedName name="SFAC">#REF!</definedName>
    <definedName name="sfd">#REF!</definedName>
    <definedName name="sfn">#REF!</definedName>
    <definedName name="sfv">#REF!</definedName>
    <definedName name="SG_A_as_a___of_Sales">#REF!</definedName>
    <definedName name="sga">#REF!</definedName>
    <definedName name="sgagi">#REF!</definedName>
    <definedName name="SGandA">#REF!</definedName>
    <definedName name="sh">#REF!</definedName>
    <definedName name="shadyhills">#REF!</definedName>
    <definedName name="shaped">#REF!</definedName>
    <definedName name="share">#REF!</definedName>
    <definedName name="ShareholdersEquity">#REF!</definedName>
    <definedName name="SharePriceLTM">#REF!</definedName>
    <definedName name="SharePricePFY">#REF!</definedName>
    <definedName name="SharePricePFY1">#REF!</definedName>
    <definedName name="sharerepurchase">#REF!</definedName>
    <definedName name="shares">#REF!</definedName>
    <definedName name="SharesA">#REF!</definedName>
    <definedName name="SharesB">#REF!</definedName>
    <definedName name="SHARESDILUTED">#REF!</definedName>
    <definedName name="SharesFromExercisedOptions">#REF!</definedName>
    <definedName name="SharesFromRedeemedConvertibleDebt">#REF!</definedName>
    <definedName name="SharesFromRedeemedConvertiblePreferred">#REF!</definedName>
    <definedName name="SharesOutstandingBalanceSheet">#REF!</definedName>
    <definedName name="SHEETA">#REF!</definedName>
    <definedName name="SHEETB">#REF!</definedName>
    <definedName name="SHEETC">#REF!</definedName>
    <definedName name="SHIP">#REF!</definedName>
    <definedName name="SHIPB">#REF!</definedName>
    <definedName name="SHIPOP">#REF!</definedName>
    <definedName name="SHIPPK">#REF!</definedName>
    <definedName name="SHIPTEST">#REF!</definedName>
    <definedName name="shiva" localSheetId="26" hidden="1">{#N/A,#N/A,FALSE,"O&amp;M by processes";#N/A,#N/A,FALSE,"Elec Act vs Bud";#N/A,#N/A,FALSE,"G&amp;A";#N/A,#N/A,FALSE,"BGS";#N/A,#N/A,FALSE,"Res Cost"}</definedName>
    <definedName name="shiva" localSheetId="23" hidden="1">{#N/A,#N/A,FALSE,"O&amp;M by processes";#N/A,#N/A,FALSE,"Elec Act vs Bud";#N/A,#N/A,FALSE,"G&amp;A";#N/A,#N/A,FALSE,"BGS";#N/A,#N/A,FALSE,"Res Cost"}</definedName>
    <definedName name="shiva" hidden="1">{#N/A,#N/A,FALSE,"O&amp;M by processes";#N/A,#N/A,FALSE,"Elec Act vs Bud";#N/A,#N/A,FALSE,"G&amp;A";#N/A,#N/A,FALSE,"BGS";#N/A,#N/A,FALSE,"Res Cost"}</definedName>
    <definedName name="Shorterm">#REF!</definedName>
    <definedName name="ShortTermDebt">#REF!</definedName>
    <definedName name="ShortYear">#REF!</definedName>
    <definedName name="Show_Up_Dollars">#REF!</definedName>
    <definedName name="Show_Up_Hours">#REF!</definedName>
    <definedName name="shrprice">#REF!</definedName>
    <definedName name="Shutdown_power_req_col">50</definedName>
    <definedName name="SICcode">#REF!</definedName>
    <definedName name="SiemensL">#REF!</definedName>
    <definedName name="SiemensP">#REF!</definedName>
    <definedName name="sign">#REF!</definedName>
    <definedName name="size">#REF!</definedName>
    <definedName name="SLOWMOVING">#REF!</definedName>
    <definedName name="slugacc">#REF!</definedName>
    <definedName name="SM_Dollars">#REF!</definedName>
    <definedName name="sm_exhibit_letter">#REF!</definedName>
    <definedName name="SM_Hours">#REF!</definedName>
    <definedName name="SmallPremium">#REF!</definedName>
    <definedName name="SMEMS">#REF!</definedName>
    <definedName name="SMEMSYrDiff">#REF!</definedName>
    <definedName name="SMWH">#REF!</definedName>
    <definedName name="snf">#REF!</definedName>
    <definedName name="SNJN">#REF!</definedName>
    <definedName name="SNJNB">#REF!</definedName>
    <definedName name="SO2_Allowances_Out">#REF!</definedName>
    <definedName name="SO2_Offsets_Construction">#REF!</definedName>
    <definedName name="SO2_Out">#REF!</definedName>
    <definedName name="SoftsAlloc">#REF!</definedName>
    <definedName name="SoftsDepr">#REF!</definedName>
    <definedName name="solver_adj" hidden="1">#REF!</definedName>
    <definedName name="solver_lin" hidden="1">0</definedName>
    <definedName name="solver_num" hidden="1">0</definedName>
    <definedName name="solver_opt" hidden="1">#REF!</definedName>
    <definedName name="solver_rel1" hidden="1">2</definedName>
    <definedName name="solver_rhs1" hidden="1">17</definedName>
    <definedName name="solver_typ" hidden="1">3</definedName>
    <definedName name="solver_val" hidden="1">0.6</definedName>
    <definedName name="Sort">#REF!</definedName>
    <definedName name="Sort2" localSheetId="17" hidden="1">#REF!</definedName>
    <definedName name="Sort2" localSheetId="18" hidden="1">#REF!</definedName>
    <definedName name="Sort2" localSheetId="19" hidden="1">#REF!</definedName>
    <definedName name="Sort2" localSheetId="20" hidden="1">#REF!</definedName>
    <definedName name="Sort2" localSheetId="21" hidden="1">#REF!</definedName>
    <definedName name="Sort2" localSheetId="22" hidden="1">#REF!</definedName>
    <definedName name="Sort2" localSheetId="1" hidden="1">#REF!</definedName>
    <definedName name="Sort2" hidden="1">#REF!</definedName>
    <definedName name="sortstations">#REF!</definedName>
    <definedName name="source">#REF!</definedName>
    <definedName name="source_footnote">#REF!</definedName>
    <definedName name="sources">#REF!</definedName>
    <definedName name="sources_select">#REF!</definedName>
    <definedName name="SOUTH">#REF!</definedName>
    <definedName name="Southern_Energy_Costs">#REF!</definedName>
    <definedName name="SOx_Factor">#REF!</definedName>
    <definedName name="sp">#REF!</definedName>
    <definedName name="SP15B">#REF!</definedName>
    <definedName name="Space">"          "</definedName>
    <definedName name="spaces">"     "</definedName>
    <definedName name="SPARK">#REF!</definedName>
    <definedName name="SPATH">"S1036105:\QUSRSYS\DCTQUE"</definedName>
    <definedName name="SPDAT">"3/3/2009"</definedName>
    <definedName name="SPDAY">"09"</definedName>
    <definedName name="SPDT2">"20090303"</definedName>
    <definedName name="SPEAK">#REF!</definedName>
    <definedName name="Spec">#REF!</definedName>
    <definedName name="SPEC1">#REF!</definedName>
    <definedName name="SPEC2">#REF!</definedName>
    <definedName name="SPEC3">#REF!</definedName>
    <definedName name="SPEC4">#REF!</definedName>
    <definedName name="Special_Insurance">#REF!</definedName>
    <definedName name="Specialty">#REF!</definedName>
    <definedName name="SPERIOD">#REF!</definedName>
    <definedName name="spinbs">#REF!</definedName>
    <definedName name="spincf">#REF!</definedName>
    <definedName name="spincredit">#REF!</definedName>
    <definedName name="spindebt">#REF!</definedName>
    <definedName name="spinis">#REF!</definedName>
    <definedName name="spinpfbs">#REF!</definedName>
    <definedName name="spinwc">#REF!</definedName>
    <definedName name="SPMI.COA">#REF!</definedName>
    <definedName name="SPMI.LocCode">#REF!</definedName>
    <definedName name="SPMI.Period">#REF!</definedName>
    <definedName name="SPMON">"04"</definedName>
    <definedName name="SPNAM">"QSYSPRT"</definedName>
    <definedName name="SPNMB">"2"</definedName>
    <definedName name="sponsor">#REF!</definedName>
    <definedName name="spot">#REF!</definedName>
    <definedName name="spotcase">#REF!</definedName>
    <definedName name="spotown">#REF!</definedName>
    <definedName name="spread">#REF!</definedName>
    <definedName name="SPREAD_JERRY">#REF!</definedName>
    <definedName name="spreadA">#REF!</definedName>
    <definedName name="spreadB">#REF!</definedName>
    <definedName name="spreadC">#REF!</definedName>
    <definedName name="spreadOptionArray">#REF!</definedName>
    <definedName name="spreadOptionTest">#REF!</definedName>
    <definedName name="spreadOptionTestArray">#REF!</definedName>
    <definedName name="spreadsheet">#N/A</definedName>
    <definedName name="spreadWC">#REF!</definedName>
    <definedName name="SPROFIT">#REF!</definedName>
    <definedName name="SPS_COS">#REF!</definedName>
    <definedName name="spsales">#REF!</definedName>
    <definedName name="SPTIM">"101316"</definedName>
    <definedName name="SPTM2">"080245"</definedName>
    <definedName name="SPYEA">"2010"</definedName>
    <definedName name="SRCode1">#REF!</definedName>
    <definedName name="SRISK">#REF!</definedName>
    <definedName name="srsub01">#REF!</definedName>
    <definedName name="srsub1999">#REF!</definedName>
    <definedName name="ss" localSheetId="26" hidden="1">{#N/A,#N/A,FALSE,"Aging Summary";#N/A,#N/A,FALSE,"Ratio Analysis";#N/A,#N/A,FALSE,"Test 120 Day Accts";#N/A,#N/A,FALSE,"Tickmarks"}</definedName>
    <definedName name="ss" localSheetId="23" hidden="1">{#N/A,#N/A,FALSE,"Aging Summary";#N/A,#N/A,FALSE,"Ratio Analysis";#N/A,#N/A,FALSE,"Test 120 Day Accts";#N/A,#N/A,FALSE,"Tickmarks"}</definedName>
    <definedName name="ss" hidden="1">{#N/A,#N/A,FALSE,"Aging Summary";#N/A,#N/A,FALSE,"Ratio Analysis";#N/A,#N/A,FALSE,"Test 120 Day Accts";#N/A,#N/A,FALSE,"Tickmarks"}</definedName>
    <definedName name="SS_AVG_SIZE">#REF!</definedName>
    <definedName name="SS_WELDING">#REF!</definedName>
    <definedName name="ssal">#REF!</definedName>
    <definedName name="SSCONT">#REF!</definedName>
    <definedName name="SSO" localSheetId="26" hidden="1">{#N/A,#N/A,FALSE,"CF Consolidated 2";#N/A,#N/A,FALSE,"Retail Assump";#N/A,#N/A,FALSE,"CF Retail";#N/A,#N/A,FALSE,"Garage Assumpt 1";#N/A,#N/A,FALSE,"Garage Op Proj";#N/A,#N/A,FALSE,"Hist I&amp;E";#N/A,#N/A,FALSE,"Rent Roll";#N/A,#N/A,FALSE,"RE Taxes";#N/A,#N/A,FALSE,"CAM - BH";#N/A,#N/A,FALSE,"Comm.Condo CAM"}</definedName>
    <definedName name="SSO" localSheetId="23"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SSCONT">#REF!</definedName>
    <definedName name="SswpsAccrual">#REF!</definedName>
    <definedName name="SswpsDay">#REF!</definedName>
    <definedName name="SswpsParty">#REF!</definedName>
    <definedName name="Staffing">#REF!</definedName>
    <definedName name="Staking_Material_Report">#REF!</definedName>
    <definedName name="STAMP">#REF!</definedName>
    <definedName name="standbyPower">#REF!</definedName>
    <definedName name="start">#REF!</definedName>
    <definedName name="Start_Corr_Factor">#REF!</definedName>
    <definedName name="Start_Date">#REF!</definedName>
    <definedName name="Start_up_Electrical_Demand_Charge">#REF!</definedName>
    <definedName name="Start_up_Electricity_Consumption">#REF!</definedName>
    <definedName name="Start_up_Fuel_Gas">#REF!</definedName>
    <definedName name="Start_up_Major_Maintanence_Expense">#REF!</definedName>
    <definedName name="Start_up_Make_up_Water">#REF!</definedName>
    <definedName name="Start_up_Revenues">#REF!</definedName>
    <definedName name="Start1x1">#REF!</definedName>
    <definedName name="Start2x1">#REF!</definedName>
    <definedName name="startdate">#REF!</definedName>
    <definedName name="startgas">#REF!</definedName>
    <definedName name="StartMMBtu">#REF!</definedName>
    <definedName name="StartMWH">#REF!</definedName>
    <definedName name="Starts">#REF!</definedName>
    <definedName name="STARTS2">#REF!</definedName>
    <definedName name="Startup_leadtime_gt_72hr_col">51</definedName>
    <definedName name="Startup_leadtime_lt_72_gt_8hr_col">52</definedName>
    <definedName name="Startup_leadtime_lt_8hr_col">53</definedName>
    <definedName name="StartYr">#REF!</definedName>
    <definedName name="Stat1">#REF!</definedName>
    <definedName name="Stat10">#REF!</definedName>
    <definedName name="Stat11">#REF!</definedName>
    <definedName name="Stat12">#REF!</definedName>
    <definedName name="Stat13">#REF!</definedName>
    <definedName name="Stat14">#REF!</definedName>
    <definedName name="Stat15">#REF!</definedName>
    <definedName name="Stat16">#REF!</definedName>
    <definedName name="Stat17">#REF!</definedName>
    <definedName name="Stat18">#REF!</definedName>
    <definedName name="Stat19">#REF!</definedName>
    <definedName name="Stat2">#REF!</definedName>
    <definedName name="Stat20">#REF!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BORD">#REF!</definedName>
    <definedName name="StatBottom">#REF!</definedName>
    <definedName name="STATE">"*HELD"</definedName>
    <definedName name="State_Ab">OFFSET(#REF!,0,0,COUNTA(#REF!)+0,1)</definedName>
    <definedName name="State_Abbreviations">#REF!</definedName>
    <definedName name="State_Names">#REF!</definedName>
    <definedName name="States_Info">#REF!</definedName>
    <definedName name="States_Range">OFFSET(#REF!,0,0,COUNTA(#REF!)+0,1)</definedName>
    <definedName name="Station">#REF!</definedName>
    <definedName name="StationList">#REF!</definedName>
    <definedName name="STATIONS">#REF!</definedName>
    <definedName name="StatLabel1">#REF!</definedName>
    <definedName name="StatLabel10">#REF!</definedName>
    <definedName name="StatLabel11">#REF!</definedName>
    <definedName name="StatLabel12">#REF!</definedName>
    <definedName name="StatLabel13">#REF!</definedName>
    <definedName name="StatLabel14">#REF!</definedName>
    <definedName name="StatLabel15">#REF!</definedName>
    <definedName name="StatLabel16">#REF!</definedName>
    <definedName name="StatLabel17">#REF!</definedName>
    <definedName name="StatLabel18">#REF!</definedName>
    <definedName name="StatLabel19">#REF!</definedName>
    <definedName name="StatLabel2">#REF!</definedName>
    <definedName name="StatLabel20">#REF!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vised" localSheetId="26" hidden="1">{#N/A,#N/A,FALSE,"O&amp;M by processes";#N/A,#N/A,FALSE,"Elec Act vs Bud";#N/A,#N/A,FALSE,"G&amp;A";#N/A,#N/A,FALSE,"BGS";#N/A,#N/A,FALSE,"Res Cost"}</definedName>
    <definedName name="statsrevised" localSheetId="23" hidden="1">{#N/A,#N/A,FALSE,"O&amp;M by processes";#N/A,#N/A,FALSE,"Elec Act vs Bud";#N/A,#N/A,FALSE,"G&amp;A";#N/A,#N/A,FALSE,"BGS";#N/A,#N/A,FALSE,"Res Cost"}</definedName>
    <definedName name="statsrevised" hidden="1">{#N/A,#N/A,FALSE,"O&amp;M by processes";#N/A,#N/A,FALSE,"Elec Act vs Bud";#N/A,#N/A,FALSE,"G&amp;A";#N/A,#N/A,FALSE,"BGS";#N/A,#N/A,FALSE,"Res Cost"}</definedName>
    <definedName name="StatTop">#REF!</definedName>
    <definedName name="Status">#REF!</definedName>
    <definedName name="Status2">#REF!</definedName>
    <definedName name="stc">#REF!</definedName>
    <definedName name="STCODE">#REF!</definedName>
    <definedName name="STD">#REF!</definedName>
    <definedName name="stdalne_Scenario_1_List">#REF!</definedName>
    <definedName name="SteelHide">#REF!</definedName>
    <definedName name="SteeringData">#REF!</definedName>
    <definedName name="STEP">#REF!</definedName>
    <definedName name="STEVEC">#REF!</definedName>
    <definedName name="STEVEP">#REF!</definedName>
    <definedName name="STMTH1">#REF!</definedName>
    <definedName name="STMTH2">#REF!</definedName>
    <definedName name="STN">#REF!</definedName>
    <definedName name="StockExchange">#REF!</definedName>
    <definedName name="StockPriceBalanceSheet">#REF!</definedName>
    <definedName name="storage" localSheetId="17" hidden="1">{#N/A,#N/A,FALSE,"Inv. in cons subs";#N/A,#N/A,FALSE,"Intercomp.";#N/A,#N/A,FALSE,"Common Stock";#N/A,#N/A,FALSE,"Beg. or year re";#N/A,#N/A,FALSE,"Inv. NC sub-undist"}</definedName>
    <definedName name="storage" localSheetId="18" hidden="1">{#N/A,#N/A,FALSE,"Inv. in cons subs";#N/A,#N/A,FALSE,"Intercomp.";#N/A,#N/A,FALSE,"Common Stock";#N/A,#N/A,FALSE,"Beg. or year re";#N/A,#N/A,FALSE,"Inv. NC sub-undist"}</definedName>
    <definedName name="storage" localSheetId="19" hidden="1">{#N/A,#N/A,FALSE,"Inv. in cons subs";#N/A,#N/A,FALSE,"Intercomp.";#N/A,#N/A,FALSE,"Common Stock";#N/A,#N/A,FALSE,"Beg. or year re";#N/A,#N/A,FALSE,"Inv. NC sub-undist"}</definedName>
    <definedName name="storage" localSheetId="20" hidden="1">{#N/A,#N/A,FALSE,"Inv. in cons subs";#N/A,#N/A,FALSE,"Intercomp.";#N/A,#N/A,FALSE,"Common Stock";#N/A,#N/A,FALSE,"Beg. or year re";#N/A,#N/A,FALSE,"Inv. NC sub-undist"}</definedName>
    <definedName name="storage" localSheetId="21" hidden="1">{#N/A,#N/A,FALSE,"Inv. in cons subs";#N/A,#N/A,FALSE,"Intercomp.";#N/A,#N/A,FALSE,"Common Stock";#N/A,#N/A,FALSE,"Beg. or year re";#N/A,#N/A,FALSE,"Inv. NC sub-undist"}</definedName>
    <definedName name="storage" localSheetId="22" hidden="1">{#N/A,#N/A,FALSE,"Inv. in cons subs";#N/A,#N/A,FALSE,"Intercomp.";#N/A,#N/A,FALSE,"Common Stock";#N/A,#N/A,FALSE,"Beg. or year re";#N/A,#N/A,FALSE,"Inv. NC sub-undist"}</definedName>
    <definedName name="storage" localSheetId="1" hidden="1">{#N/A,#N/A,FALSE,"Inv. in cons subs";#N/A,#N/A,FALSE,"Intercomp.";#N/A,#N/A,FALSE,"Common Stock";#N/A,#N/A,FALSE,"Beg. or year re";#N/A,#N/A,FALSE,"Inv. NC sub-undist"}</definedName>
    <definedName name="storage" localSheetId="26" hidden="1">{#N/A,#N/A,FALSE,"Inv. in cons subs";#N/A,#N/A,FALSE,"Intercomp.";#N/A,#N/A,FALSE,"Common Stock";#N/A,#N/A,FALSE,"Beg. or year re";#N/A,#N/A,FALSE,"Inv. NC sub-undist"}</definedName>
    <definedName name="storage" localSheetId="23"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ore">#REF!</definedName>
    <definedName name="STPOS1">#REF!</definedName>
    <definedName name="STPOS2">#REF!</definedName>
    <definedName name="STPSPLPOS">#REF!</definedName>
    <definedName name="Straight_Line">#REF!</definedName>
    <definedName name="StraightLongTermDebt">#REF!</definedName>
    <definedName name="StraightPreferredBookValue">#REF!</definedName>
    <definedName name="StraightPreferredLiquidValue">#REF!</definedName>
    <definedName name="street">#REF!</definedName>
    <definedName name="street1">#REF!</definedName>
    <definedName name="STRESS_RELIEVIN">#REF!</definedName>
    <definedName name="stretch">#REF!</definedName>
    <definedName name="Strike_days">#REF!</definedName>
    <definedName name="stub">#REF!</definedName>
    <definedName name="Stub.Factor.Acq">#REF!</definedName>
    <definedName name="Stub.Factor.Tar">#REF!</definedName>
    <definedName name="stub_adjustment">#REF!</definedName>
    <definedName name="stub_months">#REF!</definedName>
    <definedName name="stub_period">#REF!</definedName>
    <definedName name="stub_year">#REF!</definedName>
    <definedName name="Stubmonths">#REF!</definedName>
    <definedName name="STUNIT">#REF!</definedName>
    <definedName name="su">#REF!</definedName>
    <definedName name="Sub_CC_Desc">#REF!</definedName>
    <definedName name="Sub_CC_Dollars">#REF!</definedName>
    <definedName name="SUB_TYPE">#REF!</definedName>
    <definedName name="Subcontractor_Bonds">#REF!</definedName>
    <definedName name="Subcontractor_Budgeting_Dollars">#REF!</definedName>
    <definedName name="Subcontractor_CC">#REF!</definedName>
    <definedName name="SubConUnitNumber">#REF!</definedName>
    <definedName name="SubConUnitPrice">#REF!</definedName>
    <definedName name="SubordinatedRating">#REF!</definedName>
    <definedName name="Subprofit">#REF!</definedName>
    <definedName name="Subsistence">#REF!</definedName>
    <definedName name="SubstationAlloc">#REF!</definedName>
    <definedName name="SubstationDepr">#REF!</definedName>
    <definedName name="Success_Fee">#REF!</definedName>
    <definedName name="SUGA_INDEX">#REF!</definedName>
    <definedName name="sugarcreek">#REF!</definedName>
    <definedName name="SUM">#REF!</definedName>
    <definedName name="Sum_KSheet1_1">#REF!,#REF!</definedName>
    <definedName name="Sum_KSheet1_2">#REF!,#REF!</definedName>
    <definedName name="Sum_KSheet3_8">#REF!</definedName>
    <definedName name="Sum_KSheet32_10">#REF!</definedName>
    <definedName name="Sum_KSheet32_11">#REF!,#REF!</definedName>
    <definedName name="Sum_KSheet32_12">#REF!,#REF!,#REF!,#REF!</definedName>
    <definedName name="Sum_KSheet32_14">#REF!</definedName>
    <definedName name="Sum_KSheet32_15">#REF!</definedName>
    <definedName name="Sum_KSheet32_18">#REF!</definedName>
    <definedName name="Sum_KSheet32_19">#REF!</definedName>
    <definedName name="Sum_KSheet32_2">#REF!</definedName>
    <definedName name="Sum_KSheet32_3">#REF!</definedName>
    <definedName name="Sum_KSheet32_4">#REF!,#REF!,#REF!,#REF!,#REF!</definedName>
    <definedName name="Sum_KSheet32_6">#REF!,#REF!</definedName>
    <definedName name="Sum_KSheet32_7">#REF!</definedName>
    <definedName name="Sum_KSheet32_8">#REF!,#REF!,#REF!</definedName>
    <definedName name="Sum_KSheet32_9">#REF!</definedName>
    <definedName name="Sum_KSheet4_1">#REF!,#REF!</definedName>
    <definedName name="Sum_KSheet5_1">#REF!,#REF!,#REF!</definedName>
    <definedName name="Sum_KSheet5_2">#REF!,#REF!,#REF!</definedName>
    <definedName name="Sum_KSheet5_3">#REF!</definedName>
    <definedName name="sum_select">#REF!</definedName>
    <definedName name="SUM_TECH">#REF!</definedName>
    <definedName name="SUM_VALUES">#REF!</definedName>
    <definedName name="sum_values_D">#REF!</definedName>
    <definedName name="sum99.xls">#REF!</definedName>
    <definedName name="SUMA">#REF!</definedName>
    <definedName name="SUMAB">#REF!</definedName>
    <definedName name="SUMAS">#REF!</definedName>
    <definedName name="SUMBORD">#REF!</definedName>
    <definedName name="SumIfCol">#REF!</definedName>
    <definedName name="SUMMARIES">#REF!</definedName>
    <definedName name="summary">#REF!</definedName>
    <definedName name="summary_2">#REF!</definedName>
    <definedName name="summary_3">#REF!</definedName>
    <definedName name="summaryArray">#REF!</definedName>
    <definedName name="SUMMARYGGVA">#REF!</definedName>
    <definedName name="SummaryInsert">#REF!</definedName>
    <definedName name="SUMMARYLGP2">#REF!</definedName>
    <definedName name="SummerMW">#REF!</definedName>
    <definedName name="sungard">#N/A</definedName>
    <definedName name="Super_Dollars">#REF!</definedName>
    <definedName name="support" localSheetId="26" hidden="1">{#N/A,#N/A,FALSE,"O&amp;M by processes";#N/A,#N/A,FALSE,"Elec Act vs Bud";#N/A,#N/A,FALSE,"G&amp;A";#N/A,#N/A,FALSE,"BGS";#N/A,#N/A,FALSE,"Res Cost"}</definedName>
    <definedName name="support" localSheetId="23"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26" hidden="1">{#N/A,#N/A,FALSE,"O&amp;M by processes";#N/A,#N/A,FALSE,"Elec Act vs Bud";#N/A,#N/A,FALSE,"G&amp;A";#N/A,#N/A,FALSE,"BGS";#N/A,#N/A,FALSE,"Res Cost"}</definedName>
    <definedName name="supporti" localSheetId="23" hidden="1">{#N/A,#N/A,FALSE,"O&amp;M by processes";#N/A,#N/A,FALSE,"Elec Act vs Bud";#N/A,#N/A,FALSE,"G&amp;A";#N/A,#N/A,FALSE,"BGS";#N/A,#N/A,FALSE,"Res Cost"}</definedName>
    <definedName name="supporti" hidden="1">{#N/A,#N/A,FALSE,"O&amp;M by processes";#N/A,#N/A,FALSE,"Elec Act vs Bud";#N/A,#N/A,FALSE,"G&amp;A";#N/A,#N/A,FALSE,"BGS";#N/A,#N/A,FALSE,"Res Cost"}</definedName>
    <definedName name="Supt_Hours">#REF!</definedName>
    <definedName name="surogate">#REF!</definedName>
    <definedName name="surplus_pct">#REF!</definedName>
    <definedName name="surplus_point">#REF!</definedName>
    <definedName name="surrogate">#REF!</definedName>
    <definedName name="SUTA">#REF!</definedName>
    <definedName name="SUTA_APPLIED">#REF!</definedName>
    <definedName name="SUTA_Dollars">#REF!</definedName>
    <definedName name="SUTA_Override">#REF!</definedName>
    <definedName name="SUTA0113">#REF!</definedName>
    <definedName name="SUTA0114">#REF!</definedName>
    <definedName name="SUTA0114APP">#REF!</definedName>
    <definedName name="SUTA0213">#REF!</definedName>
    <definedName name="SUTA0214">#REF!</definedName>
    <definedName name="SUTA0214APP">#REF!</definedName>
    <definedName name="SUTA0313">#REF!</definedName>
    <definedName name="SUTA0314">#REF!</definedName>
    <definedName name="SUTA0314APP">#REF!</definedName>
    <definedName name="Suta2017">#REF!</definedName>
    <definedName name="SUTA3013">#REF!</definedName>
    <definedName name="SUTA3014">#REF!</definedName>
    <definedName name="SUTA3014APP">#REF!</definedName>
    <definedName name="SUTA3512">#REF!</definedName>
    <definedName name="SUTA3513">#REF!</definedName>
    <definedName name="SUTA3514">#REF!</definedName>
    <definedName name="SUTA3514APP">#REF!</definedName>
    <definedName name="SUTA6512">#REF!</definedName>
    <definedName name="SUTA6513">#REF!</definedName>
    <definedName name="SUTA6514">#REF!</definedName>
    <definedName name="SUTA6514APP">#REF!</definedName>
    <definedName name="SUTAHAR12">#REF!</definedName>
    <definedName name="SUTALEM12">#REF!</definedName>
    <definedName name="Sutatest">#REF!</definedName>
    <definedName name="Swag">#REF!</definedName>
    <definedName name="Swaps1">#REF!</definedName>
    <definedName name="Swaps2">#REF!</definedName>
    <definedName name="Swaps3">#REF!</definedName>
    <definedName name="sweep">#REF!</definedName>
    <definedName name="sweepAFail">#REF!</definedName>
    <definedName name="sweepAPass">#REF!</definedName>
    <definedName name="sweepB">#REF!</definedName>
    <definedName name="swEscalation">#REF!</definedName>
    <definedName name="swingcogs">#REF!</definedName>
    <definedName name="swinggross">#REF!</definedName>
    <definedName name="swingop">#REF!</definedName>
    <definedName name="switch">#REF!</definedName>
    <definedName name="switch2">#REF!</definedName>
    <definedName name="SYLM">#REF!</definedName>
    <definedName name="SYLMPK">#REF!</definedName>
    <definedName name="Synergies">#REF!</definedName>
    <definedName name="synergy">#REF!</definedName>
    <definedName name="SYNLease_date">#REF!</definedName>
    <definedName name="SYNOption_price">#REF!</definedName>
    <definedName name="SYSTEM_LOAD_AREA_INTERVAL_DATA">#REF!</definedName>
    <definedName name="SYSTEM_LOAD_AREA_LOAD_FILE">#REF!</definedName>
    <definedName name="SYSTEM_REPORT_REGION_DATA">#REF!</definedName>
    <definedName name="T">#REF!</definedName>
    <definedName name="t_1">0.0000694444388500415</definedName>
    <definedName name="T_common_ratio">#REF!</definedName>
    <definedName name="T_cost_common">#REF!</definedName>
    <definedName name="T_cost_debt">#REF!</definedName>
    <definedName name="T_cost_pref">#REF!</definedName>
    <definedName name="T_debt_ratio">#REF!</definedName>
    <definedName name="T_L_ALLOWANCE">#REF!</definedName>
    <definedName name="T_pref_ratio">#REF!</definedName>
    <definedName name="t_tartax">#REF!</definedName>
    <definedName name="T1.Column1">#REF!</definedName>
    <definedName name="TA">#REF!</definedName>
    <definedName name="TABLE">#REF!</definedName>
    <definedName name="TABLE_ALL">#REF!</definedName>
    <definedName name="tabledat">#REF!</definedName>
    <definedName name="TABLELESS4COL">#REF!</definedName>
    <definedName name="TABLESUMMARY">#REF!</definedName>
    <definedName name="Tags">#REF!</definedName>
    <definedName name="TangibleBook">#REF!</definedName>
    <definedName name="TangibleBookValuePerShare">#REF!</definedName>
    <definedName name="TAR">#REF!</definedName>
    <definedName name="tarbs">#REF!</definedName>
    <definedName name="tarcf">#REF!</definedName>
    <definedName name="TarCommitFee">#REF!</definedName>
    <definedName name="tarcredit">#REF!</definedName>
    <definedName name="tardebt">#REF!</definedName>
    <definedName name="TarDebtCap">#REF!</definedName>
    <definedName name="tarepsdate">#REF!</definedName>
    <definedName name="tarepsdate1">#REF!</definedName>
    <definedName name="tarepsdate2">#REF!</definedName>
    <definedName name="tarepsgrowth">#REF!</definedName>
    <definedName name="tarexercise">#REF!</definedName>
    <definedName name="TarExistDepYrs">#REF!</definedName>
    <definedName name="Targ1">#REF!</definedName>
    <definedName name="TARGET">#REF!</definedName>
    <definedName name="target_name">#REF!</definedName>
    <definedName name="targetbook">#REF!</definedName>
    <definedName name="targetcash">#REF!</definedName>
    <definedName name="targetdebt">#REF!</definedName>
    <definedName name="TargetLboProjection">#REF!</definedName>
    <definedName name="targetshares">#REF!</definedName>
    <definedName name="targetticker">#REF!</definedName>
    <definedName name="TarGwlAmrtYrs">#REF!</definedName>
    <definedName name="TarHistYear">#REF!</definedName>
    <definedName name="TarIntgAmrtYrs">#REF!</definedName>
    <definedName name="taris">#REF!</definedName>
    <definedName name="TarNewDepYrs">#REF!</definedName>
    <definedName name="taroptions">#REF!</definedName>
    <definedName name="TarStubQtr">#REF!</definedName>
    <definedName name="TarTaxRate">#REF!</definedName>
    <definedName name="tarwc">#REF!</definedName>
    <definedName name="TarYearEnd">#REF!</definedName>
    <definedName name="tax">#REF!</definedName>
    <definedName name="tax_cad">#REF!</definedName>
    <definedName name="Tax_CaptG">#REF!</definedName>
    <definedName name="Tax_Gross_Up_Payment_Month">#REF!</definedName>
    <definedName name="Tax_Rate">#REF!</definedName>
    <definedName name="taxes">#N/A</definedName>
    <definedName name="TAXPAYER_S_YEAR">#REF!</definedName>
    <definedName name="taxpercent">#REF!</definedName>
    <definedName name="taxpercentP3">#REF!</definedName>
    <definedName name="taxr">#REF!</definedName>
    <definedName name="Taxrate">#REF!</definedName>
    <definedName name="TaxToggle">#REF!</definedName>
    <definedName name="TB">#REF!</definedName>
    <definedName name="tbal">#REF!</definedName>
    <definedName name="TBbal">#REF!</definedName>
    <definedName name="tbl_DebTexport">#REF!</definedName>
    <definedName name="tbldays">#REF!</definedName>
    <definedName name="tblecontents">#N/A</definedName>
    <definedName name="TBSummary">#REF!</definedName>
    <definedName name="tbytd">#REF!</definedName>
    <definedName name="td_emp_red">#REF!</definedName>
    <definedName name="TECH1">#REF!</definedName>
    <definedName name="TECH2">#REF!</definedName>
    <definedName name="TECH3">#REF!</definedName>
    <definedName name="TECH4">#REF!</definedName>
    <definedName name="TECH5">#REF!</definedName>
    <definedName name="TECH6">#REF!</definedName>
    <definedName name="temp">#N/A</definedName>
    <definedName name="Temp_Years">#REF!</definedName>
    <definedName name="template">#REF!</definedName>
    <definedName name="tenebitda">#REF!</definedName>
    <definedName name="TENoOne">#REF!</definedName>
    <definedName name="TENOR">#REF!</definedName>
    <definedName name="tenorA">#REF!</definedName>
    <definedName name="tenorB">#REF!</definedName>
    <definedName name="tenorC">#REF!</definedName>
    <definedName name="TenorOffset">#REF!</definedName>
    <definedName name="TENoTwo">#REF!</definedName>
    <definedName name="tensum">#REF!</definedName>
    <definedName name="TEPPCO_INVOICE">#REF!</definedName>
    <definedName name="TEPPCO_VOUCHER">#REF!</definedName>
    <definedName name="term">#REF!</definedName>
    <definedName name="term7">#REF!</definedName>
    <definedName name="terma01">#REF!</definedName>
    <definedName name="termb01">#REF!</definedName>
    <definedName name="termLoanAmortA">#REF!</definedName>
    <definedName name="termLoanAmortB">#REF!</definedName>
    <definedName name="termLoanAmortC">#REF!</definedName>
    <definedName name="terrf">#REF!</definedName>
    <definedName name="terrfee1">#REF!</definedName>
    <definedName name="terrfees">#REF!</definedName>
    <definedName name="terrfees01">#REF!</definedName>
    <definedName name="terrfees1">#REF!</definedName>
    <definedName name="terrfees1a">#REF!</definedName>
    <definedName name="terrfees1c">#REF!</definedName>
    <definedName name="terrfees2">#REF!</definedName>
    <definedName name="terrfeesa">#REF!</definedName>
    <definedName name="terrfeesb">#REF!</definedName>
    <definedName name="terrfeess">#REF!</definedName>
    <definedName name="TEST">2000</definedName>
    <definedName name="test1" localSheetId="17" hidden="1">{#N/A,#N/A,TRUE,"MAIN FT TERM";#N/A,#N/A,TRUE,"MCI  FT TERM ";#N/A,#N/A,TRUE,"OC12 EQV"}</definedName>
    <definedName name="test1" localSheetId="18" hidden="1">{#N/A,#N/A,TRUE,"MAIN FT TERM";#N/A,#N/A,TRUE,"MCI  FT TERM ";#N/A,#N/A,TRUE,"OC12 EQV"}</definedName>
    <definedName name="test1" localSheetId="19" hidden="1">{#N/A,#N/A,TRUE,"MAIN FT TERM";#N/A,#N/A,TRUE,"MCI  FT TERM ";#N/A,#N/A,TRUE,"OC12 EQV"}</definedName>
    <definedName name="test1" localSheetId="20" hidden="1">{#N/A,#N/A,TRUE,"MAIN FT TERM";#N/A,#N/A,TRUE,"MCI  FT TERM ";#N/A,#N/A,TRUE,"OC12 EQV"}</definedName>
    <definedName name="test1" localSheetId="21" hidden="1">{#N/A,#N/A,TRUE,"MAIN FT TERM";#N/A,#N/A,TRUE,"MCI  FT TERM ";#N/A,#N/A,TRUE,"OC12 EQV"}</definedName>
    <definedName name="test1" localSheetId="22" hidden="1">{#N/A,#N/A,TRUE,"MAIN FT TERM";#N/A,#N/A,TRUE,"MCI  FT TERM ";#N/A,#N/A,TRUE,"OC12 EQV"}</definedName>
    <definedName name="test1" localSheetId="1" hidden="1">{#N/A,#N/A,TRUE,"MAIN FT TERM";#N/A,#N/A,TRUE,"MCI  FT TERM ";#N/A,#N/A,TRUE,"OC12 EQV"}</definedName>
    <definedName name="test1" localSheetId="26" hidden="1">{#N/A,#N/A,TRUE,"MAIN FT TERM";#N/A,#N/A,TRUE,"MCI  FT TERM ";#N/A,#N/A,TRUE,"OC12 EQV"}</definedName>
    <definedName name="test1" localSheetId="23" hidden="1">{#N/A,#N/A,TRUE,"MAIN FT TERM";#N/A,#N/A,TRUE,"MCI  FT TERM ";#N/A,#N/A,TRUE,"OC12 EQV"}</definedName>
    <definedName name="test1" hidden="1">{#N/A,#N/A,TRUE,"MAIN FT TERM";#N/A,#N/A,TRUE,"MCI  FT TERM ";#N/A,#N/A,TRUE,"OC12 EQV"}</definedName>
    <definedName name="test2">#REF!</definedName>
    <definedName name="test4" localSheetId="17" hidden="1">{#N/A,#N/A,TRUE,"MAIN FT TERM";#N/A,#N/A,TRUE,"MCI  FT TERM ";#N/A,#N/A,TRUE,"OC12 EQV"}</definedName>
    <definedName name="test4" localSheetId="18" hidden="1">{#N/A,#N/A,TRUE,"MAIN FT TERM";#N/A,#N/A,TRUE,"MCI  FT TERM ";#N/A,#N/A,TRUE,"OC12 EQV"}</definedName>
    <definedName name="test4" localSheetId="19" hidden="1">{#N/A,#N/A,TRUE,"MAIN FT TERM";#N/A,#N/A,TRUE,"MCI  FT TERM ";#N/A,#N/A,TRUE,"OC12 EQV"}</definedName>
    <definedName name="test4" localSheetId="20" hidden="1">{#N/A,#N/A,TRUE,"MAIN FT TERM";#N/A,#N/A,TRUE,"MCI  FT TERM ";#N/A,#N/A,TRUE,"OC12 EQV"}</definedName>
    <definedName name="test4" localSheetId="21" hidden="1">{#N/A,#N/A,TRUE,"MAIN FT TERM";#N/A,#N/A,TRUE,"MCI  FT TERM ";#N/A,#N/A,TRUE,"OC12 EQV"}</definedName>
    <definedName name="test4" localSheetId="22" hidden="1">{#N/A,#N/A,TRUE,"MAIN FT TERM";#N/A,#N/A,TRUE,"MCI  FT TERM ";#N/A,#N/A,TRUE,"OC12 EQV"}</definedName>
    <definedName name="test4" localSheetId="1" hidden="1">{#N/A,#N/A,TRUE,"MAIN FT TERM";#N/A,#N/A,TRUE,"MCI  FT TERM ";#N/A,#N/A,TRUE,"OC12 EQV"}</definedName>
    <definedName name="test4" localSheetId="26" hidden="1">{#N/A,#N/A,TRUE,"MAIN FT TERM";#N/A,#N/A,TRUE,"MCI  FT TERM ";#N/A,#N/A,TRUE,"OC12 EQV"}</definedName>
    <definedName name="test4" localSheetId="23" hidden="1">{#N/A,#N/A,TRUE,"MAIN FT TERM";#N/A,#N/A,TRUE,"MCI  FT TERM ";#N/A,#N/A,TRUE,"OC12 EQV"}</definedName>
    <definedName name="test4" hidden="1">{#N/A,#N/A,TRUE,"MAIN FT TERM";#N/A,#N/A,TRUE,"MCI  FT TERM ";#N/A,#N/A,TRUE,"OC12 EQV"}</definedName>
    <definedName name="test5" localSheetId="17" hidden="1">{#N/A,#N/A,FALSE,"DAOCM 2차 검토"}</definedName>
    <definedName name="test5" localSheetId="18" hidden="1">{#N/A,#N/A,FALSE,"DAOCM 2차 검토"}</definedName>
    <definedName name="test5" localSheetId="19" hidden="1">{#N/A,#N/A,FALSE,"DAOCM 2차 검토"}</definedName>
    <definedName name="test5" localSheetId="20" hidden="1">{#N/A,#N/A,FALSE,"DAOCM 2차 검토"}</definedName>
    <definedName name="test5" localSheetId="21" hidden="1">{#N/A,#N/A,FALSE,"DAOCM 2차 검토"}</definedName>
    <definedName name="test5" localSheetId="22" hidden="1">{#N/A,#N/A,FALSE,"DAOCM 2차 검토"}</definedName>
    <definedName name="test5" localSheetId="1" hidden="1">{#N/A,#N/A,FALSE,"DAOCM 2차 검토"}</definedName>
    <definedName name="test5" localSheetId="26" hidden="1">{#N/A,#N/A,FALSE,"DAOCM 2차 검토"}</definedName>
    <definedName name="test5" localSheetId="23" hidden="1">{#N/A,#N/A,FALSE,"DAOCM 2차 검토"}</definedName>
    <definedName name="test5" hidden="1">{#N/A,#N/A,FALSE,"DAOCM 2차 검토"}</definedName>
    <definedName name="TESTCOUNT">#REF!</definedName>
    <definedName name="TestData">#REF!</definedName>
    <definedName name="testing" localSheetId="17" hidden="1">{"detail305",#N/A,FALSE,"BI-305"}</definedName>
    <definedName name="testing" localSheetId="18" hidden="1">{"detail305",#N/A,FALSE,"BI-305"}</definedName>
    <definedName name="testing" localSheetId="19" hidden="1">{"detail305",#N/A,FALSE,"BI-305"}</definedName>
    <definedName name="testing" localSheetId="20" hidden="1">{"detail305",#N/A,FALSE,"BI-305"}</definedName>
    <definedName name="testing" localSheetId="21" hidden="1">{"detail305",#N/A,FALSE,"BI-305"}</definedName>
    <definedName name="testing" localSheetId="22" hidden="1">{"detail305",#N/A,FALSE,"BI-305"}</definedName>
    <definedName name="testing" localSheetId="1" hidden="1">{"detail305",#N/A,FALSE,"BI-305"}</definedName>
    <definedName name="testing" localSheetId="26" hidden="1">{"detail305",#N/A,FALSE,"BI-305"}</definedName>
    <definedName name="testing" localSheetId="23" hidden="1">{"detail305",#N/A,FALSE,"BI-305"}</definedName>
    <definedName name="testing" hidden="1">{"detail305",#N/A,FALSE,"BI-305"}</definedName>
    <definedName name="TextEnd">#REF!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RangeCount" hidden="1">6</definedName>
    <definedName name="TextStart">#REF!</definedName>
    <definedName name="TF">#REF!</definedName>
    <definedName name="TFAC">#REF!</definedName>
    <definedName name="the">#REF!,#REF!,#REF!,#REF!</definedName>
    <definedName name="Third_Party_Success_Fees">#REF!</definedName>
    <definedName name="thou">#REF!</definedName>
    <definedName name="Ticker">#REF!</definedName>
    <definedName name="ticker2">#REF!</definedName>
    <definedName name="TickerNumber">#REF!</definedName>
    <definedName name="TIE_TO_GAS_INCOME_MODEL">#REF!</definedName>
    <definedName name="TIRE1">#REF!</definedName>
    <definedName name="TIRE2">#REF!</definedName>
    <definedName name="TIRE3">#REF!</definedName>
    <definedName name="TIRE4">#REF!</definedName>
    <definedName name="TITLE">#REF!</definedName>
    <definedName name="TITLE_1">#REF!</definedName>
    <definedName name="title1">#REF!</definedName>
    <definedName name="Title5">#REF!</definedName>
    <definedName name="TO_LENGTH">#REF!</definedName>
    <definedName name="TO_TOT_STR">#REF!</definedName>
    <definedName name="TOD_Factor_H1">#REF!</definedName>
    <definedName name="TOD_Factor_H2">#REF!</definedName>
    <definedName name="TODAY">#REF!</definedName>
    <definedName name="TODAY2">#REF!</definedName>
    <definedName name="today3">#REF!</definedName>
    <definedName name="TODAY4">#REF!</definedName>
    <definedName name="TODAY5">#REF!</definedName>
    <definedName name="TODAY6">#REF!</definedName>
    <definedName name="Toll">#REF!</definedName>
    <definedName name="Toll_Pmts">#REF!</definedName>
    <definedName name="TOLL2">#REF!</definedName>
    <definedName name="tolledMW">#REF!</definedName>
    <definedName name="tollPrice">#REF!</definedName>
    <definedName name="TollSCFees">#REF!</definedName>
    <definedName name="tollTenor">#REF!</definedName>
    <definedName name="TollTotal">#REF!</definedName>
    <definedName name="tolltotals">#REF!</definedName>
    <definedName name="tollvolumes">#REF!</definedName>
    <definedName name="toma" localSheetId="26" hidden="1">{#N/A,#N/A,FALSE,"O&amp;M by processes";#N/A,#N/A,FALSE,"Elec Act vs Bud";#N/A,#N/A,FALSE,"G&amp;A";#N/A,#N/A,FALSE,"BGS";#N/A,#N/A,FALSE,"Res Cost"}</definedName>
    <definedName name="toma" localSheetId="23"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26" hidden="1">{#N/A,#N/A,FALSE,"O&amp;M by processes";#N/A,#N/A,FALSE,"Elec Act vs Bud";#N/A,#N/A,FALSE,"G&amp;A";#N/A,#N/A,FALSE,"BGS";#N/A,#N/A,FALSE,"Res Cost"}</definedName>
    <definedName name="tomb" localSheetId="23"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26" hidden="1">{#N/A,#N/A,FALSE,"O&amp;M by processes";#N/A,#N/A,FALSE,"Elec Act vs Bud";#N/A,#N/A,FALSE,"G&amp;A";#N/A,#N/A,FALSE,"BGS";#N/A,#N/A,FALSE,"Res Cost"}</definedName>
    <definedName name="tomc" localSheetId="23"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26" hidden="1">{#N/A,#N/A,FALSE,"O&amp;M by processes";#N/A,#N/A,FALSE,"Elec Act vs Bud";#N/A,#N/A,FALSE,"G&amp;A";#N/A,#N/A,FALSE,"BGS";#N/A,#N/A,FALSE,"Res Cost"}</definedName>
    <definedName name="tomd" localSheetId="23"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26" hidden="1">{#N/A,#N/A,FALSE,"O&amp;M by processes";#N/A,#N/A,FALSE,"Elec Act vs Bud";#N/A,#N/A,FALSE,"G&amp;A";#N/A,#N/A,FALSE,"BGS";#N/A,#N/A,FALSE,"Res Cost"}</definedName>
    <definedName name="tomx" localSheetId="23"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26" hidden="1">{#N/A,#N/A,FALSE,"O&amp;M by processes";#N/A,#N/A,FALSE,"Elec Act vs Bud";#N/A,#N/A,FALSE,"G&amp;A";#N/A,#N/A,FALSE,"BGS";#N/A,#N/A,FALSE,"Res Cost"}</definedName>
    <definedName name="tomy" localSheetId="23"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26" hidden="1">{#N/A,#N/A,FALSE,"O&amp;M by processes";#N/A,#N/A,FALSE,"Elec Act vs Bud";#N/A,#N/A,FALSE,"G&amp;A";#N/A,#N/A,FALSE,"BGS";#N/A,#N/A,FALSE,"Res Cost"}</definedName>
    <definedName name="tomz" localSheetId="23"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comp">#REF!</definedName>
    <definedName name="topcopy">#REF!</definedName>
    <definedName name="topfoot">#REF!</definedName>
    <definedName name="TOPSEG">#REF!</definedName>
    <definedName name="TOT">#REF!</definedName>
    <definedName name="tot_emp_red">#REF!</definedName>
    <definedName name="Tot_Fuel_Exp_Fixed">#REF!</definedName>
    <definedName name="Tot_Fuel_Exp_Var">#REF!</definedName>
    <definedName name="total_assets">#REF!</definedName>
    <definedName name="Total_Aux_Pwr_MWhrs">#REF!</definedName>
    <definedName name="Total_Bid">#REF!</definedName>
    <definedName name="Total_Business_Expansion_CAPX">#REF!</definedName>
    <definedName name="TOTAL_CAPITAL_EXPENDITURES">#REF!</definedName>
    <definedName name="Total_CAPX">#REF!</definedName>
    <definedName name="Total_common_equity">#REF!</definedName>
    <definedName name="TOTAL_Debt">#REF!</definedName>
    <definedName name="TOTAL_Debt_Percent">#REF!</definedName>
    <definedName name="Total_Draw_Before_Interest_and_Financing_Fees">#REF!</definedName>
    <definedName name="Total_Electric_Operations_CapX">#REF!</definedName>
    <definedName name="Total_Equipment">#REF!</definedName>
    <definedName name="Total_Gross_EBIT">#REF!</definedName>
    <definedName name="TOTAL_GS">#REF!</definedName>
    <definedName name="Total_Income_Before_Extraordinary_Item">#REF!</definedName>
    <definedName name="Total_Income_Taxes">#REF!</definedName>
    <definedName name="Total_Interest">#REF!</definedName>
    <definedName name="Total_ISIX_Spacecraft_Cost">#REF!</definedName>
    <definedName name="Total_Labor_Dollars">#REF!</definedName>
    <definedName name="Total_Labor_Hours">#REF!</definedName>
    <definedName name="Total_Maintenance">#REF!</definedName>
    <definedName name="Total_Men">#REF!</definedName>
    <definedName name="Total_Misc">#REF!</definedName>
    <definedName name="total_net_debt">#REF!</definedName>
    <definedName name="Total_OH_Dollars">#REF!</definedName>
    <definedName name="Total_Pay">#REF!</definedName>
    <definedName name="Total_Payment" localSheetId="26">Scheduled_Payment+Extra_Payment</definedName>
    <definedName name="Total_Payment" localSheetId="23">Scheduled_Payment+Extra_Payment</definedName>
    <definedName name="Total_Payment">Scheduled_Payment+Extra_Payment</definedName>
    <definedName name="TOTAL_PP">#REF!</definedName>
    <definedName name="Total_Pre_Financing_Cash_Flow">#REF!</definedName>
    <definedName name="Total_preferred">#REF!</definedName>
    <definedName name="Total_Productive_Dollars">#REF!</definedName>
    <definedName name="total_rev_temp">#REF!</definedName>
    <definedName name="Total_trust_preferred">#REF!</definedName>
    <definedName name="Total_Water_Interconnect_Costs">#REF!</definedName>
    <definedName name="TotalAssets">#REF!</definedName>
    <definedName name="TotalCap">#REF!</definedName>
    <definedName name="TotalCapitalization">#REF!</definedName>
    <definedName name="TotalCurrentAssets">#REF!</definedName>
    <definedName name="TotalCurrentLiabilities">#REF!</definedName>
    <definedName name="TotalDebt">#REF!</definedName>
    <definedName name="TotalEquityValue">#REF!</definedName>
    <definedName name="TotalFuelCost">#REF!</definedName>
    <definedName name="TotalFuelUsed">#REF!</definedName>
    <definedName name="totalgross">#REF!</definedName>
    <definedName name="TotalLiabilities">#REF!</definedName>
    <definedName name="TotalLiabilitiesAndEquity">#REF!</definedName>
    <definedName name="TotalMW">#REF!</definedName>
    <definedName name="TotalPreferred">#REF!</definedName>
    <definedName name="totalPrincipal">#REF!</definedName>
    <definedName name="TotalSE">#REF!</definedName>
    <definedName name="TotalSharesOutstanding">#REF!</definedName>
    <definedName name="totcum">#REF!</definedName>
    <definedName name="totmo">#REF!</definedName>
    <definedName name="TOTPG">"44"</definedName>
    <definedName name="totytd">#REF!</definedName>
    <definedName name="tp">#REF!</definedName>
    <definedName name="TPactuals">#N/A</definedName>
    <definedName name="TPactuals1">#N/A</definedName>
    <definedName name="TPATH">"N:\Program Files\Symtrax\Compleo Explorer 3\Temp\49ad57d4"</definedName>
    <definedName name="TPbudget">#N/A</definedName>
    <definedName name="trade_rateI">#REF!</definedName>
    <definedName name="trademark_discrate">#REF!</definedName>
    <definedName name="trademark_generaladmin">#REF!</definedName>
    <definedName name="trademark_taxrate">#REF!</definedName>
    <definedName name="trademark_value">#REF!</definedName>
    <definedName name="Trading">#REF!</definedName>
    <definedName name="Trading___Marketing__net_of_MI_CAPX">#REF!</definedName>
    <definedName name="Trading___Marketing__net_of_MI_EBIT">#REF!</definedName>
    <definedName name="Trading___Marketing__net_of_MI_MAINT">#REF!</definedName>
    <definedName name="Training">#REF!</definedName>
    <definedName name="Training__Travel_and_General">#REF!</definedName>
    <definedName name="Training_Hours">#REF!</definedName>
    <definedName name="TRANBORD">#REF!</definedName>
    <definedName name="TRANS">#REF!</definedName>
    <definedName name="Transactiontype">#REF!</definedName>
    <definedName name="Transfer">#REF!</definedName>
    <definedName name="transferTaxRate">#REF!</definedName>
    <definedName name="TRANSFROM">#REF!</definedName>
    <definedName name="Transm_EBIT">#REF!</definedName>
    <definedName name="Transmission_Interconnect">#REF!</definedName>
    <definedName name="TRANSTO">#REF!</definedName>
    <definedName name="TransTotal">#REF!</definedName>
    <definedName name="TransVol">#REF!</definedName>
    <definedName name="Trash_Dollars">#REF!</definedName>
    <definedName name="Travel_Dollars">#REF!</definedName>
    <definedName name="Trial_Balance">#REF!</definedName>
    <definedName name="Trigger">#REF!</definedName>
    <definedName name="Trip_Corr_Factor">#REF!</definedName>
    <definedName name="Trucks">#REF!</definedName>
    <definedName name="Trust_preferred">#REF!</definedName>
    <definedName name="Trust_Preferred_99_03_Fcst___DCC">#REF!</definedName>
    <definedName name="Trust_Preferred_99_03_Fcst___ELEC">#REF!</definedName>
    <definedName name="tryagain">"comp 1!ticker"</definedName>
    <definedName name="tt"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t">38516.4236689815</definedName>
    <definedName name="ttt_1">38516.4236689815</definedName>
    <definedName name="tur">#REF!</definedName>
    <definedName name="turbines">#REF!</definedName>
    <definedName name="turbines7">#REF!</definedName>
    <definedName name="TWS">#REF!</definedName>
    <definedName name="tyhdxrthdrcthdcrtf">0.00167824074742384</definedName>
    <definedName name="Type_of_Work">#REF!</definedName>
    <definedName name="u">36963.680809375</definedName>
    <definedName name="UAG">#REF!</definedName>
    <definedName name="udoni">#REF!</definedName>
    <definedName name="UFAC">#REF!</definedName>
    <definedName name="UID">#REF!</definedName>
    <definedName name="UNDER">#REF!</definedName>
    <definedName name="UNEARNE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_Flag">#REF!</definedName>
    <definedName name="UNIT_FUEL_ASSIGNMENT">#REF!</definedName>
    <definedName name="unit1maxrun">#REF!</definedName>
    <definedName name="unit1minrun">#REF!</definedName>
    <definedName name="unit2CapacityArray">#REF!</definedName>
    <definedName name="unit2maxrun">#REF!</definedName>
    <definedName name="unit2minrun">#REF!</definedName>
    <definedName name="unit3maxrun">#REF!</definedName>
    <definedName name="unit3minrun">#REF!</definedName>
    <definedName name="UnitFlag">#REF!</definedName>
    <definedName name="UnitHours">#REF!</definedName>
    <definedName name="UnitilXmissionLossRate">#REF!</definedName>
    <definedName name="UnitMaterial">#REF!</definedName>
    <definedName name="UnitName">#REF!</definedName>
    <definedName name="UnitofMeasure">#REF!</definedName>
    <definedName name="Units">#REF!</definedName>
    <definedName name="UnitSubcontractor">#REF!</definedName>
    <definedName name="UNITTABLE">#REF!</definedName>
    <definedName name="UOMs">#REF!</definedName>
    <definedName name="UpdatedBy">#REF!</definedName>
    <definedName name="upload">#REF!</definedName>
    <definedName name="UPSLBR">#REF!</definedName>
    <definedName name="US_CPI">#REF!</definedName>
    <definedName name="USDAT">"P82001"</definedName>
    <definedName name="usemcb">LEFT(#REF!)="Y"</definedName>
    <definedName name="User_Unit_Data_Block1">#REF!,#REF!,#REF!,#REF!,#REF!</definedName>
    <definedName name="User_Unit_Data_Block2">#REF!,#REF!,#REF!</definedName>
    <definedName name="USNAM">"MARKENOS"</definedName>
    <definedName name="Utilities">#REF!</definedName>
    <definedName name="Utilities_Dollars">#REF!</definedName>
    <definedName name="v" localSheetId="17" hidden="1">{"document1",#N/A,FALSE,"Documentation";"document2",#N/A,FALSE,"Documentation"}</definedName>
    <definedName name="v" localSheetId="18" hidden="1">{"document1",#N/A,FALSE,"Documentation";"document2",#N/A,FALSE,"Documentation"}</definedName>
    <definedName name="v" localSheetId="19" hidden="1">{"document1",#N/A,FALSE,"Documentation";"document2",#N/A,FALSE,"Documentation"}</definedName>
    <definedName name="v" localSheetId="20" hidden="1">{"document1",#N/A,FALSE,"Documentation";"document2",#N/A,FALSE,"Documentation"}</definedName>
    <definedName name="v" localSheetId="21" hidden="1">{"document1",#N/A,FALSE,"Documentation";"document2",#N/A,FALSE,"Documentation"}</definedName>
    <definedName name="v" localSheetId="22" hidden="1">{"document1",#N/A,FALSE,"Documentation";"document2",#N/A,FALSE,"Documentation"}</definedName>
    <definedName name="v" localSheetId="1" hidden="1">{"document1",#N/A,FALSE,"Documentation";"document2",#N/A,FALSE,"Documentation"}</definedName>
    <definedName name="v" localSheetId="26" hidden="1">{"document1",#N/A,FALSE,"Documentation";"document2",#N/A,FALSE,"Documentation"}</definedName>
    <definedName name="v" localSheetId="23" hidden="1">{"document1",#N/A,FALSE,"Documentation";"document2",#N/A,FALSE,"Documentation"}</definedName>
    <definedName name="v" hidden="1">{"document1",#N/A,FALSE,"Documentation";"document2",#N/A,FALSE,"Documentation"}</definedName>
    <definedName name="v_1" localSheetId="17" hidden="1">{"document1",#N/A,FALSE,"Documentation";"document2",#N/A,FALSE,"Documentation"}</definedName>
    <definedName name="v_1" localSheetId="18" hidden="1">{"document1",#N/A,FALSE,"Documentation";"document2",#N/A,FALSE,"Documentation"}</definedName>
    <definedName name="v_1" localSheetId="19" hidden="1">{"document1",#N/A,FALSE,"Documentation";"document2",#N/A,FALSE,"Documentation"}</definedName>
    <definedName name="v_1" localSheetId="20" hidden="1">{"document1",#N/A,FALSE,"Documentation";"document2",#N/A,FALSE,"Documentation"}</definedName>
    <definedName name="v_1" localSheetId="21" hidden="1">{"document1",#N/A,FALSE,"Documentation";"document2",#N/A,FALSE,"Documentation"}</definedName>
    <definedName name="v_1" localSheetId="22" hidden="1">{"document1",#N/A,FALSE,"Documentation";"document2",#N/A,FALSE,"Documentation"}</definedName>
    <definedName name="v_1" localSheetId="1" hidden="1">{"document1",#N/A,FALSE,"Documentation";"document2",#N/A,FALSE,"Documentation"}</definedName>
    <definedName name="v_1" localSheetId="26" hidden="1">{"document1",#N/A,FALSE,"Documentation";"document2",#N/A,FALSE,"Documentation"}</definedName>
    <definedName name="v_1" localSheetId="23" hidden="1">{"document1",#N/A,FALSE,"Documentation";"document2",#N/A,FALSE,"Documentation"}</definedName>
    <definedName name="v_1" hidden="1">{"document1",#N/A,FALSE,"Documentation";"document2",#N/A,FALSE,"Documentation"}</definedName>
    <definedName name="vacation">#REF!</definedName>
    <definedName name="Vacation_Dollars">#REF!</definedName>
    <definedName name="Vacation_Hours">#REF!</definedName>
    <definedName name="Validation">"MAM"</definedName>
    <definedName name="ValidDepts.">#REF!</definedName>
    <definedName name="valmatrix">#REF!</definedName>
    <definedName name="ValStartYear">#REF!</definedName>
    <definedName name="VALU1">#REF!</definedName>
    <definedName name="VALU1a">#REF!</definedName>
    <definedName name="VALU1b">#REF!</definedName>
    <definedName name="VALU1c">#REF!</definedName>
    <definedName name="VALUATION">#REF!</definedName>
    <definedName name="valuation_matrix">#REF!</definedName>
    <definedName name="value_backlog">#REF!</definedName>
    <definedName name="value_cust">#REF!</definedName>
    <definedName name="VALUECOMPARISON">#REF!</definedName>
    <definedName name="valuedcf">#REF!</definedName>
    <definedName name="VALUEDT">#REF!</definedName>
    <definedName name="VALUEMULT">#REF!</definedName>
    <definedName name="Values_Entered">#N/A</definedName>
    <definedName name="VALUESUM">#REF!</definedName>
    <definedName name="VARIANC">#REF!</definedName>
    <definedName name="VARIOUS">#REF!</definedName>
    <definedName name="VarOMCostCol">17</definedName>
    <definedName name="VarRampRateTable">#REF!</definedName>
    <definedName name="vDebtPercentAdder">#REF!</definedName>
    <definedName name="Vehicles">#REF!</definedName>
    <definedName name="VENC">#REF!</definedName>
    <definedName name="venue3">#REF!</definedName>
    <definedName name="venue31">#REF!</definedName>
    <definedName name="venue31b">#REF!</definedName>
    <definedName name="venue4">#REF!</definedName>
    <definedName name="venuea">#REF!</definedName>
    <definedName name="VerticalFilter" hidden="1">#REF!</definedName>
    <definedName name="ves">#REF!</definedName>
    <definedName name="vesbs">#REF!</definedName>
    <definedName name="vescf">#REF!</definedName>
    <definedName name="vescredit">#REF!</definedName>
    <definedName name="vesdebt">#REF!</definedName>
    <definedName name="vesis">#REF!</definedName>
    <definedName name="veswc">#REF!</definedName>
    <definedName name="Viastar" localSheetId="26" hidden="1">{#N/A,#N/A,FALSE,"Assumptions",#N/A;#N/A,FALSE,"N-IS-Sum",#N/A,#N/A;FALSE,"N-St-Sum",#N/A,#N/A,FALSE;"Inc Stmt",#N/A,#N/A,FALSE,"Stats"}</definedName>
    <definedName name="Viastar" localSheetId="23" hidden="1">{#N/A,#N/A,FALSE,"Assumptions",#N/A;#N/A,FALSE,"N-IS-Sum",#N/A,#N/A;FALSE,"N-St-Sum",#N/A,#N/A,FALSE;"Inc Stmt",#N/A,#N/A,FALSE,"Stats"}</definedName>
    <definedName name="Viastar" hidden="1">{#N/A,#N/A,FALSE,"Assumptions",#N/A;#N/A,FALSE,"N-IS-Sum",#N/A,#N/A;FALSE,"N-St-Sum",#N/A,#N/A,FALSE;"Inc Stmt",#N/A,#N/A,FALSE,"Stats"}</definedName>
    <definedName name="VIDEOCHARTINV">#REF!</definedName>
    <definedName name="View_Graph3">#REF!</definedName>
    <definedName name="vj" localSheetId="26" hidden="1">{#N/A,#N/A,FALSE,"Assumptions";#N/A,#N/A,FALSE,"10-Yr - detail";#N/A,#N/A,FALSE,"Rent Roll";#N/A,#N/A,FALSE,"Historical (2)";#N/A,#N/A,FALSE,"RET's";#N/A,#N/A,FALSE,"Lse-Exp.";#N/A,#N/A,FALSE,"Lease Rollover";#N/A,#N/A,FALSE,"Service Contracts"}</definedName>
    <definedName name="vj" localSheetId="23"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Vld_Impact">#REF!</definedName>
    <definedName name="Vld_ImpctScore">#REF!</definedName>
    <definedName name="Vld_Probability">#REF!</definedName>
    <definedName name="Vld_ProbScore">#REF!</definedName>
    <definedName name="Vld_RiskCatCode">#REF!</definedName>
    <definedName name="Vld_RiskCategory">#REF!</definedName>
    <definedName name="Vld_RiskEffectCatagory">#REF!</definedName>
    <definedName name="Vld_RiskEffectCode">#REF!</definedName>
    <definedName name="Vld_RiskEffectOrigValue">#REF!</definedName>
    <definedName name="Vld_RiskFactor">#REF!</definedName>
    <definedName name="Vld_RiskRank">#REF!</definedName>
    <definedName name="Vld_RiskScore">#REF!</definedName>
    <definedName name="Vld_SubDivName">#REF!</definedName>
    <definedName name="VOC_Offsets_Construction">#REF!</definedName>
    <definedName name="VolCodeName">#REF!</definedName>
    <definedName name="VOM">#REF!</definedName>
    <definedName name="VOM_Out">#REF!</definedName>
    <definedName name="Voucher">#REF!</definedName>
    <definedName name="vRateBaseToggle">#REF!</definedName>
    <definedName name="w"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#REF!</definedName>
    <definedName name="wacc">#REF!</definedName>
    <definedName name="WACC_Pg1">#REF!</definedName>
    <definedName name="wacc_wara">#REF!</definedName>
    <definedName name="wacc1">#REF!</definedName>
    <definedName name="wacc2">#REF!</definedName>
    <definedName name="wact">#REF!</definedName>
    <definedName name="waep">#REF!</definedName>
    <definedName name="WAGE">#REF!</definedName>
    <definedName name="WAGE_RATE">#REF!</definedName>
    <definedName name="Wage0100">#REF!</definedName>
    <definedName name="Wage0200">#REF!</definedName>
    <definedName name="WARA">#REF!</definedName>
    <definedName name="wara_2">#REF!</definedName>
    <definedName name="wara_rate">#REF!</definedName>
    <definedName name="WASOfullyDiluted">#REF!</definedName>
    <definedName name="WASOprimary">#REF!</definedName>
    <definedName name="Water_CAPX">#REF!</definedName>
    <definedName name="Water_EBIT">#REF!</definedName>
    <definedName name="Water_MAINT">#REF!</definedName>
    <definedName name="waterfallArray">#REF!</definedName>
    <definedName name="wc">#REF!</definedName>
    <definedName name="WC_Combined_Name">#REF!</definedName>
    <definedName name="WC_Field">#REF!</definedName>
    <definedName name="WC_Field_Dollars">#REF!</definedName>
    <definedName name="WC_Field_Override">#REF!</definedName>
    <definedName name="wc_frac">#REF!</definedName>
    <definedName name="WC_Office">#REF!</definedName>
    <definedName name="WC_Office_Dollars">#REF!</definedName>
    <definedName name="WC_Office_Override">#REF!</definedName>
    <definedName name="wcass1">#REF!</definedName>
    <definedName name="wcass2">#REF!</definedName>
    <definedName name="wcass3">#REF!</definedName>
    <definedName name="wcass4">#REF!</definedName>
    <definedName name="WCCODE">#REF!</definedName>
    <definedName name="wcDrawdown">#REF!</definedName>
    <definedName name="wcFacility">#REF!</definedName>
    <definedName name="wcliab1">#REF!</definedName>
    <definedName name="wcliab2">#REF!</definedName>
    <definedName name="wcliab3">#REF!</definedName>
    <definedName name="WCOMP_RATE">#REF!</definedName>
    <definedName name="WCTABLE2017">#REF!</definedName>
    <definedName name="we" localSheetId="26" hidden="1">{#N/A,#N/A,FALSE,"Aging Summary";#N/A,#N/A,FALSE,"Ratio Analysis";#N/A,#N/A,FALSE,"Test 120 Day Accts";#N/A,#N/A,FALSE,"Tickmarks"}</definedName>
    <definedName name="we" localSheetId="23" hidden="1">{#N/A,#N/A,FALSE,"Aging Summary";#N/A,#N/A,FALSE,"Ratio Analysis";#N/A,#N/A,FALSE,"Test 120 Day Accts";#N/A,#N/A,FALSE,"Tickmarks"}</definedName>
    <definedName name="we" hidden="1">{#N/A,#N/A,FALSE,"Aging Summary";#N/A,#N/A,FALSE,"Ratio Analysis";#N/A,#N/A,FALSE,"Test 120 Day Accts";#N/A,#N/A,FALSE,"Tickmarks"}</definedName>
    <definedName name="Weather_Contingency">#REF!</definedName>
    <definedName name="WeightedAverageShares">#REF!</definedName>
    <definedName name="Welder_Dollars">#REF!</definedName>
    <definedName name="Welder_Hours">#REF!</definedName>
    <definedName name="west_offpeak_hours">#REF!</definedName>
    <definedName name="west_peak_hours">#REF!</definedName>
    <definedName name="westgeorgia">#REF!</definedName>
    <definedName name="Weston">#REF!</definedName>
    <definedName name="WestonCAW">#REF!</definedName>
    <definedName name="wew" localSheetId="26" hidden="1">{#N/A,#N/A,FALSE,"BreakoutFY95";#N/A,#N/A,FALSE,"BreakoutFY96";#N/A,#N/A,FALSE,"BreakoutFY97";#N/A,#N/A,FALSE,"BreakoutFY98"}</definedName>
    <definedName name="wew" localSheetId="23" hidden="1">{#N/A,#N/A,FALSE,"BreakoutFY95";#N/A,#N/A,FALSE,"BreakoutFY96";#N/A,#N/A,FALSE,"BreakoutFY97";#N/A,#N/A,FALSE,"BreakoutFY98"}</definedName>
    <definedName name="wew" hidden="1">{#N/A,#N/A,FALSE,"BreakoutFY95";#N/A,#N/A,FALSE,"BreakoutFY96";#N/A,#N/A,FALSE,"BreakoutFY97";#N/A,#N/A,FALSE,"BreakoutFY98"}</definedName>
    <definedName name="WGT">#REF!</definedName>
    <definedName name="wh" localSheetId="26" hidden="1">{#N/A,#N/A,FALSE,"O&amp;M by processes";#N/A,#N/A,FALSE,"Elec Act vs Bud";#N/A,#N/A,FALSE,"G&amp;A";#N/A,#N/A,FALSE,"BGS";#N/A,#N/A,FALSE,"Res Cost"}</definedName>
    <definedName name="wh" localSheetId="23" hidden="1">{#N/A,#N/A,FALSE,"O&amp;M by processes";#N/A,#N/A,FALSE,"Elec Act vs Bud";#N/A,#N/A,FALSE,"G&amp;A";#N/A,#N/A,FALSE,"BGS";#N/A,#N/A,FALSE,"Res Cost"}</definedName>
    <definedName name="wh" hidden="1">{#N/A,#N/A,FALSE,"O&amp;M by processes";#N/A,#N/A,FALSE,"Elec Act vs Bud";#N/A,#N/A,FALSE,"G&amp;A";#N/A,#N/A,FALSE,"BGS";#N/A,#N/A,FALSE,"Res Cost"}</definedName>
    <definedName name="what" localSheetId="26" hidden="1">{#N/A,#N/A,FALSE,"O&amp;M by processes";#N/A,#N/A,FALSE,"Elec Act vs Bud";#N/A,#N/A,FALSE,"G&amp;A";#N/A,#N/A,FALSE,"BGS";#N/A,#N/A,FALSE,"Res Cost"}</definedName>
    <definedName name="what" localSheetId="23"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26" hidden="1">{#N/A,#N/A,FALSE,"O&amp;M by processes";#N/A,#N/A,FALSE,"Elec Act vs Bud";#N/A,#N/A,FALSE,"G&amp;A";#N/A,#N/A,FALSE,"BGS";#N/A,#N/A,FALSE,"Res Cost"}</definedName>
    <definedName name="Whatwhat" localSheetId="23"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26" hidden="1">{#N/A,#N/A,FALSE,"O&amp;M by processes";#N/A,#N/A,FALSE,"Elec Act vs Bud";#N/A,#N/A,FALSE,"G&amp;A";#N/A,#N/A,FALSE,"BGS";#N/A,#N/A,FALSE,"Res Cost"}</definedName>
    <definedName name="who" localSheetId="23"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26" hidden="1">{#N/A,#N/A,FALSE,"O&amp;M by processes";#N/A,#N/A,FALSE,"Elec Act vs Bud";#N/A,#N/A,FALSE,"G&amp;A";#N/A,#N/A,FALSE,"BGS";#N/A,#N/A,FALSE,"Res Cost"}</definedName>
    <definedName name="whowho" localSheetId="23"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26" hidden="1">{#N/A,#N/A,FALSE,"O&amp;M by processes";#N/A,#N/A,FALSE,"Elec Act vs Bud";#N/A,#N/A,FALSE,"G&amp;A";#N/A,#N/A,FALSE,"BGS";#N/A,#N/A,FALSE,"Res Cost"}</definedName>
    <definedName name="whwh" localSheetId="23"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26" hidden="1">{#N/A,#N/A,FALSE,"O&amp;M by processes";#N/A,#N/A,FALSE,"Elec Act vs Bud";#N/A,#N/A,FALSE,"G&amp;A";#N/A,#N/A,FALSE,"BGS";#N/A,#N/A,FALSE,"Res Cost"}</definedName>
    <definedName name="why" localSheetId="23" hidden="1">{#N/A,#N/A,FALSE,"O&amp;M by processes";#N/A,#N/A,FALSE,"Elec Act vs Bud";#N/A,#N/A,FALSE,"G&amp;A";#N/A,#N/A,FALSE,"BGS";#N/A,#N/A,FALSE,"Res Cost"}</definedName>
    <definedName name="why" hidden="1">{#N/A,#N/A,FALSE,"O&amp;M by processes";#N/A,#N/A,FALSE,"Elec Act vs Bud";#N/A,#N/A,FALSE,"G&amp;A";#N/A,#N/A,FALSE,"BGS";#N/A,#N/A,FALSE,"Res Cost"}</definedName>
    <definedName name="Wind_Years">#REF!</definedName>
    <definedName name="WinterMW">#REF!</definedName>
    <definedName name="Wires">#REF!</definedName>
    <definedName name="WN_NSI">#REF!</definedName>
    <definedName name="Work_Code">OFFSET(#REF!,0,0,COUNTA(#REF!)+0,1)</definedName>
    <definedName name="Work_Type">OFFSET(#REF!,0,0,COUNTA(#REF!)+0,1)</definedName>
    <definedName name="workforce_discrate">#REF!</definedName>
    <definedName name="Working_Capital_During_Construction_Input">#REF!</definedName>
    <definedName name="WORKINVEST">#REF!</definedName>
    <definedName name="worksheet">#REF!</definedName>
    <definedName name="wout">#REF!</definedName>
    <definedName name="wpkacst">#REF!</definedName>
    <definedName name="wpkact">#REF!</definedName>
    <definedName name="wpkash">#REF!</definedName>
    <definedName name="wpkcum">#REF!</definedName>
    <definedName name="wpkmo">#REF!</definedName>
    <definedName name="wpkmw">#REF!</definedName>
    <definedName name="wpkrev">#REF!</definedName>
    <definedName name="wpks">#REF!</definedName>
    <definedName name="wpksust">#REF!</definedName>
    <definedName name="wpkw">#REF!</definedName>
    <definedName name="wpkytd">#REF!</definedName>
    <definedName name="wrn" localSheetId="26" hidden="1">{#N/A,#N/A,FALSE,"O&amp;M by processes";#N/A,#N/A,FALSE,"Elec Act vs Bud";#N/A,#N/A,FALSE,"G&amp;A";#N/A,#N/A,FALSE,"BGS";#N/A,#N/A,FALSE,"Res Cost"}</definedName>
    <definedName name="wrn" localSheetId="23"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26" hidden="1">{"_200",#N/A,FALSE,"ALLOCATIONS"}</definedName>
    <definedName name="wrn.200CFWD." localSheetId="23" hidden="1">{"_200",#N/A,FALSE,"ALLOCATIONS"}</definedName>
    <definedName name="wrn.200CFWD." hidden="1">{"_200",#N/A,FALSE,"ALLOCATIONS"}</definedName>
    <definedName name="wrn.200CFWD._1" localSheetId="26" hidden="1">{"_200",#N/A,FALSE,"ALLOCATIONS"}</definedName>
    <definedName name="wrn.200CFWD._1" localSheetId="23" hidden="1">{"_200",#N/A,FALSE,"ALLOCATIONS"}</definedName>
    <definedName name="wrn.200CFWD._1" hidden="1">{"_200",#N/A,FALSE,"ALLOCATIONS"}</definedName>
    <definedName name="wrn.200CFWD._2" localSheetId="26" hidden="1">{"_200",#N/A,FALSE,"ALLOCATIONS"}</definedName>
    <definedName name="wrn.200CFWD._2" localSheetId="23" hidden="1">{"_200",#N/A,FALSE,"ALLOCATIONS"}</definedName>
    <definedName name="wrn.200CFWD._2" hidden="1">{"_200",#N/A,FALSE,"ALLOCATIONS"}</definedName>
    <definedName name="wrn.200CFWD._3" localSheetId="26" hidden="1">{"_200",#N/A,FALSE,"ALLOCATIONS"}</definedName>
    <definedName name="wrn.200CFWD._3" localSheetId="23" hidden="1">{"_200",#N/A,FALSE,"ALLOCATIONS"}</definedName>
    <definedName name="wrn.200CFWD._3" hidden="1">{"_200",#N/A,FALSE,"ALLOCATIONS"}</definedName>
    <definedName name="wrn.200SMALL." localSheetId="26" hidden="1">{#N/A,#N/A,FALSE,"ALLOCATIONS"}</definedName>
    <definedName name="wrn.200SMALL." localSheetId="23" hidden="1">{#N/A,#N/A,FALSE,"ALLOCATIONS"}</definedName>
    <definedName name="wrn.200SMALL." hidden="1">{#N/A,#N/A,FALSE,"ALLOCATIONS"}</definedName>
    <definedName name="wrn.200SMALL._1" localSheetId="26" hidden="1">{#N/A,#N/A,FALSE,"ALLOCATIONS"}</definedName>
    <definedName name="wrn.200SMALL._1" localSheetId="23" hidden="1">{#N/A,#N/A,FALSE,"ALLOCATIONS"}</definedName>
    <definedName name="wrn.200SMALL._1" hidden="1">{#N/A,#N/A,FALSE,"ALLOCATIONS"}</definedName>
    <definedName name="wrn.200SMALL._2" localSheetId="26" hidden="1">{#N/A,#N/A,FALSE,"ALLOCATIONS"}</definedName>
    <definedName name="wrn.200SMALL._2" localSheetId="23" hidden="1">{#N/A,#N/A,FALSE,"ALLOCATIONS"}</definedName>
    <definedName name="wrn.200SMALL._2" hidden="1">{#N/A,#N/A,FALSE,"ALLOCATIONS"}</definedName>
    <definedName name="wrn.200SMALL._3" localSheetId="26" hidden="1">{#N/A,#N/A,FALSE,"ALLOCATIONS"}</definedName>
    <definedName name="wrn.200SMALL._3" localSheetId="23" hidden="1">{#N/A,#N/A,FALSE,"ALLOCATIONS"}</definedName>
    <definedName name="wrn.200SMALL._3" hidden="1">{#N/A,#N/A,FALSE,"ALLOCATIONS"}</definedName>
    <definedName name="wrn.275PricingBook." localSheetId="26" hidden="1">{#N/A,#N/A,FALSE,"Assumptions";#N/A,#N/A,FALSE,"Impact Assumptions";#N/A,#N/A,FALSE,"10-Yr - detail";#N/A,#N/A,FALSE,"1,5,10 yr comp";#N/A,#N/A,FALSE,"Lse-Exp.";#N/A,#N/A,FALSE,"Rent Roll";#N/A,#N/A,FALSE,"Historical (2)";#N/A,#N/A,FALSE,"RET's";#N/A,#N/A,FALSE,"Lease Rollover"}</definedName>
    <definedName name="wrn.275PricingBook." localSheetId="23"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26" hidden="1">{#N/A,#N/A,FALSE,"Assumptions";#N/A,#N/A,FALSE,"10-Yr - detail";#N/A,#N/A,FALSE,"Rent Roll";#N/A,#N/A,FALSE,"Historical (2)";#N/A,#N/A,FALSE,"RET's";#N/A,#N/A,FALSE,"Lse-Exp.";#N/A,#N/A,FALSE,"Lease Rollover";#N/A,#N/A,FALSE,"Service Contracts"}</definedName>
    <definedName name="wrn.275Schedulles." localSheetId="23"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26" hidden="1">{#N/A,#N/A,FALSE,"CURRENT"}</definedName>
    <definedName name="wrn.722." localSheetId="23" hidden="1">{#N/A,#N/A,FALSE,"CURRENT"}</definedName>
    <definedName name="wrn.722." hidden="1">{#N/A,#N/A,FALSE,"CURRENT"}</definedName>
    <definedName name="wrn.Accretion." localSheetId="26" hidden="1">{"Accretion";#N/A;FALSE;"Assum"}</definedName>
    <definedName name="wrn.Accretion." localSheetId="23" hidden="1">{"Accretion";#N/A;FALSE;"Assum"}</definedName>
    <definedName name="wrn.Accretion." hidden="1">{"Accretion";#N/A;FALSE;"Assum"}</definedName>
    <definedName name="wrn.ACCT._.ANALYSIS." localSheetId="17"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6"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2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localSheetId="20" hidden="1">{#N/A,#N/A,FALSE,"Aging Summary";#N/A,#N/A,FALSE,"Ratio Analysis";#N/A,#N/A,FALSE,"Test 120 Day Accts";#N/A,#N/A,FALSE,"Tickmarks"}</definedName>
    <definedName name="wrn.Aging._.and._.Trend._.Analysis." localSheetId="21" hidden="1">{#N/A,#N/A,FALSE,"Aging Summary";#N/A,#N/A,FALSE,"Ratio Analysis";#N/A,#N/A,FALSE,"Test 120 Day Accts";#N/A,#N/A,FALSE,"Tickmarks"}</definedName>
    <definedName name="wrn.Aging._.and._.Trend._.Analysis." localSheetId="2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6"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7" hidden="1">{#N/A,#N/A,FALSE,"Aging Summary";#N/A,#N/A,FALSE,"Ratio Analysis";#N/A,#N/A,FALSE,"Test 120 Day Accts";#N/A,#N/A,FALSE,"Tickmarks"}</definedName>
    <definedName name="wrn.Aging._.and._.Trend._.Analysis._1" localSheetId="18" hidden="1">{#N/A,#N/A,FALSE,"Aging Summary";#N/A,#N/A,FALSE,"Ratio Analysis";#N/A,#N/A,FALSE,"Test 120 Day Accts";#N/A,#N/A,FALSE,"Tickmarks"}</definedName>
    <definedName name="wrn.Aging._.and._.Trend._.Analysis._1" localSheetId="19" hidden="1">{#N/A,#N/A,FALSE,"Aging Summary";#N/A,#N/A,FALSE,"Ratio Analysis";#N/A,#N/A,FALSE,"Test 120 Day Accts";#N/A,#N/A,FALSE,"Tickmarks"}</definedName>
    <definedName name="wrn.Aging._.and._.Trend._.Analysis._1" localSheetId="20" hidden="1">{#N/A,#N/A,FALSE,"Aging Summary";#N/A,#N/A,FALSE,"Ratio Analysis";#N/A,#N/A,FALSE,"Test 120 Day Accts";#N/A,#N/A,FALSE,"Tickmarks"}</definedName>
    <definedName name="wrn.Aging._.and._.Trend._.Analysis._1" localSheetId="21" hidden="1">{#N/A,#N/A,FALSE,"Aging Summary";#N/A,#N/A,FALSE,"Ratio Analysis";#N/A,#N/A,FALSE,"Test 120 Day Accts";#N/A,#N/A,FALSE,"Tickmarks"}</definedName>
    <definedName name="wrn.Aging._.and._.Trend._.Analysis._1" localSheetId="22"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26" hidden="1">{#N/A,#N/A,FALSE,"Aging Summary";#N/A,#N/A,FALSE,"Ratio Analysis";#N/A,#N/A,FALSE,"Test 120 Day Accts";#N/A,#N/A,FALSE,"Tickmarks"}</definedName>
    <definedName name="wrn.Aging._.and._.Trend._.Analysis._1" localSheetId="23"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26" hidden="1">{#N/A,#N/A,FALSE,"Aging Summary";#N/A,#N/A,FALSE,"Ratio Analysis";#N/A,#N/A,FALSE,"Test 120 Day Accts";#N/A,#N/A,FALSE,"Tickmarks"}</definedName>
    <definedName name="wrn.Aging._.and._.Trend._.Analysis._2" localSheetId="2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26" hidden="1">{#N/A,#N/A,FALSE,"Aging Summary";#N/A,#N/A,FALSE,"Ratio Analysis";#N/A,#N/A,FALSE,"Test 120 Day Accts";#N/A,#N/A,FALSE,"Tickmarks"}</definedName>
    <definedName name="wrn.Aging._.and._.Trend._.Analysis._3" localSheetId="23"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17" hidden="1">{"QTRINC1",#N/A,FALSE,"QTRINC";"QTRINC2",#N/A,FALSE,"QTRINC";"QTRSALES",#N/A,FALSE,"QTRSALES";"ANNSALES",#N/A,FALSE,"ANNSALES";"CASHFLOW",#N/A,FALSE,"CASHFLOW"}</definedName>
    <definedName name="wrn.AGN._.MODELS." localSheetId="18" hidden="1">{"QTRINC1",#N/A,FALSE,"QTRINC";"QTRINC2",#N/A,FALSE,"QTRINC";"QTRSALES",#N/A,FALSE,"QTRSALES";"ANNSALES",#N/A,FALSE,"ANNSALES";"CASHFLOW",#N/A,FALSE,"CASHFLOW"}</definedName>
    <definedName name="wrn.AGN._.MODELS." localSheetId="19" hidden="1">{"QTRINC1",#N/A,FALSE,"QTRINC";"QTRINC2",#N/A,FALSE,"QTRINC";"QTRSALES",#N/A,FALSE,"QTRSALES";"ANNSALES",#N/A,FALSE,"ANNSALES";"CASHFLOW",#N/A,FALSE,"CASHFLOW"}</definedName>
    <definedName name="wrn.AGN._.MODELS." localSheetId="20" hidden="1">{"QTRINC1",#N/A,FALSE,"QTRINC";"QTRINC2",#N/A,FALSE,"QTRINC";"QTRSALES",#N/A,FALSE,"QTRSALES";"ANNSALES",#N/A,FALSE,"ANNSALES";"CASHFLOW",#N/A,FALSE,"CASHFLOW"}</definedName>
    <definedName name="wrn.AGN._.MODELS." localSheetId="21" hidden="1">{"QTRINC1",#N/A,FALSE,"QTRINC";"QTRINC2",#N/A,FALSE,"QTRINC";"QTRSALES",#N/A,FALSE,"QTRSALES";"ANNSALES",#N/A,FALSE,"ANNSALES";"CASHFLOW",#N/A,FALSE,"CASHFLOW"}</definedName>
    <definedName name="wrn.AGN._.MODELS." localSheetId="22" hidden="1">{"QTRINC1",#N/A,FALSE,"QTRINC";"QTRINC2",#N/A,FALSE,"QTRINC";"QTRSALES",#N/A,FALSE,"QTRSALES";"ANNSALES",#N/A,FALSE,"ANNSALES";"CASHFLOW",#N/A,FALSE,"CASHFLOW"}</definedName>
    <definedName name="wrn.AGN._.MODELS." localSheetId="1" hidden="1">{"QTRINC1",#N/A,FALSE,"QTRINC";"QTRINC2",#N/A,FALSE,"QTRINC";"QTRSALES",#N/A,FALSE,"QTRSALES";"ANNSALES",#N/A,FALSE,"ANNSALES";"CASHFLOW",#N/A,FALSE,"CASHFLOW"}</definedName>
    <definedName name="wrn.AGN._.MODELS." localSheetId="26" hidden="1">{"QTRINC1",#N/A,FALSE,"QTRINC";"QTRINC2",#N/A,FALSE,"QTRINC";"QTRSALES",#N/A,FALSE,"QTRSALES";"ANNSALES",#N/A,FALSE,"ANNSALES";"CASHFLOW",#N/A,FALSE,"CASHFLOW"}</definedName>
    <definedName name="wrn.AGN._.MODELS." localSheetId="23"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17" hidden="1">{"QTRINC1",#N/A,FALSE,"QTRINC";"QTRINC2",#N/A,FALSE,"QTRINC";"QTRSALES",#N/A,FALSE,"QTRSALES";"ANNSALES",#N/A,FALSE,"ANNSALES";"CASHFLOW",#N/A,FALSE,"CASHFLOW"}</definedName>
    <definedName name="wrn.AGN._.MODELS._1" localSheetId="18" hidden="1">{"QTRINC1",#N/A,FALSE,"QTRINC";"QTRINC2",#N/A,FALSE,"QTRINC";"QTRSALES",#N/A,FALSE,"QTRSALES";"ANNSALES",#N/A,FALSE,"ANNSALES";"CASHFLOW",#N/A,FALSE,"CASHFLOW"}</definedName>
    <definedName name="wrn.AGN._.MODELS._1" localSheetId="19" hidden="1">{"QTRINC1",#N/A,FALSE,"QTRINC";"QTRINC2",#N/A,FALSE,"QTRINC";"QTRSALES",#N/A,FALSE,"QTRSALES";"ANNSALES",#N/A,FALSE,"ANNSALES";"CASHFLOW",#N/A,FALSE,"CASHFLOW"}</definedName>
    <definedName name="wrn.AGN._.MODELS._1" localSheetId="20" hidden="1">{"QTRINC1",#N/A,FALSE,"QTRINC";"QTRINC2",#N/A,FALSE,"QTRINC";"QTRSALES",#N/A,FALSE,"QTRSALES";"ANNSALES",#N/A,FALSE,"ANNSALES";"CASHFLOW",#N/A,FALSE,"CASHFLOW"}</definedName>
    <definedName name="wrn.AGN._.MODELS._1" localSheetId="21" hidden="1">{"QTRINC1",#N/A,FALSE,"QTRINC";"QTRINC2",#N/A,FALSE,"QTRINC";"QTRSALES",#N/A,FALSE,"QTRSALES";"ANNSALES",#N/A,FALSE,"ANNSALES";"CASHFLOW",#N/A,FALSE,"CASHFLOW"}</definedName>
    <definedName name="wrn.AGN._.MODELS._1" localSheetId="22" hidden="1">{"QTRINC1",#N/A,FALSE,"QTRINC";"QTRINC2",#N/A,FALSE,"QTRINC";"QTRSALES",#N/A,FALSE,"QTRSALES";"ANNSALES",#N/A,FALSE,"ANNSALES";"CASHFLOW",#N/A,FALSE,"CASHFLOW"}</definedName>
    <definedName name="wrn.AGN._.MODELS._1" localSheetId="1" hidden="1">{"QTRINC1",#N/A,FALSE,"QTRINC";"QTRINC2",#N/A,FALSE,"QTRINC";"QTRSALES",#N/A,FALSE,"QTRSALES";"ANNSALES",#N/A,FALSE,"ANNSALES";"CASHFLOW",#N/A,FALSE,"CASHFLOW"}</definedName>
    <definedName name="wrn.AGN._.MODELS._1" localSheetId="26" hidden="1">{"QTRINC1",#N/A,FALSE,"QTRINC";"QTRINC2",#N/A,FALSE,"QTRINC";"QTRSALES",#N/A,FALSE,"QTRSALES";"ANNSALES",#N/A,FALSE,"ANNSALES";"CASHFLOW",#N/A,FALSE,"CASHFLOW"}</definedName>
    <definedName name="wrn.AGN._.MODELS._1" localSheetId="23"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26" hidden="1">{"AGT",#N/A,FALSE,"Revenue"}</definedName>
    <definedName name="wrn.AGT." localSheetId="23" hidden="1">{"AGT",#N/A,FALSE,"Revenue"}</definedName>
    <definedName name="wrn.AGT." hidden="1">{"AGT",#N/A,FALSE,"Revenue"}</definedName>
    <definedName name="wrn.ALL." localSheetId="1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2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26"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2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1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2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2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26" hidden="1">{#N/A,#N/A,FALSE,"CF Consolidated 2";#N/A,#N/A,FALSE,"Retail Assump";#N/A,#N/A,FALSE,"CF Retail";#N/A,#N/A,FALSE,"Garage Assumpt 1";#N/A,#N/A,FALSE,"Garage Op Proj";#N/A,#N/A,FALSE,"Hist I&amp;E";#N/A,#N/A,FALSE,"Rent Roll";#N/A,#N/A,FALSE,"RE Taxes";#N/A,#N/A,FALSE,"CAM - BH";#N/A,#N/A,FALSE,"Comm.Condo CAM"}</definedName>
    <definedName name="wrn.All._.Schedules." localSheetId="23"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26" hidden="1">{#N/A,#N/A,FALSE,"CF Consolidated 2";#N/A,#N/A,FALSE,"Retail Assump";#N/A,#N/A,FALSE,"CF Retail";#N/A,#N/A,FALSE,"Garage Assumpt 1";#N/A,#N/A,FALSE,"Garage Op Proj";#N/A,#N/A,FALSE,"Hist I&amp;E";#N/A,#N/A,FALSE,"Rent Roll";#N/A,#N/A,FALSE,"RE Taxes";#N/A,#N/A,FALSE,"CAM - BH";#N/A,#N/A,FALSE,"Comm.Condo CAM"}</definedName>
    <definedName name="wrn.All._.Schedules2" localSheetId="23"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17" hidden="1">{#N/A,#N/A,TRUE,"MAIN FT TERM";#N/A,#N/A,TRUE,"MCI  FT TERM ";#N/A,#N/A,TRUE,"OC12 EQV"}</definedName>
    <definedName name="wrn.all._.sheet." localSheetId="18" hidden="1">{#N/A,#N/A,TRUE,"MAIN FT TERM";#N/A,#N/A,TRUE,"MCI  FT TERM ";#N/A,#N/A,TRUE,"OC12 EQV"}</definedName>
    <definedName name="wrn.all._.sheet." localSheetId="19" hidden="1">{#N/A,#N/A,TRUE,"MAIN FT TERM";#N/A,#N/A,TRUE,"MCI  FT TERM ";#N/A,#N/A,TRUE,"OC12 EQV"}</definedName>
    <definedName name="wrn.all._.sheet." localSheetId="20" hidden="1">{#N/A,#N/A,TRUE,"MAIN FT TERM";#N/A,#N/A,TRUE,"MCI  FT TERM ";#N/A,#N/A,TRUE,"OC12 EQV"}</definedName>
    <definedName name="wrn.all._.sheet." localSheetId="21" hidden="1">{#N/A,#N/A,TRUE,"MAIN FT TERM";#N/A,#N/A,TRUE,"MCI  FT TERM ";#N/A,#N/A,TRUE,"OC12 EQV"}</definedName>
    <definedName name="wrn.all._.sheet." localSheetId="22" hidden="1">{#N/A,#N/A,TRUE,"MAIN FT TERM";#N/A,#N/A,TRUE,"MCI  FT TERM ";#N/A,#N/A,TRUE,"OC12 EQV"}</definedName>
    <definedName name="wrn.all._.sheet." localSheetId="1" hidden="1">{#N/A,#N/A,TRUE,"MAIN FT TERM";#N/A,#N/A,TRUE,"MCI  FT TERM ";#N/A,#N/A,TRUE,"OC12 EQV"}</definedName>
    <definedName name="wrn.all._.sheet." localSheetId="26" hidden="1">{#N/A,#N/A,TRUE,"MAIN FT TERM";#N/A,#N/A,TRUE,"MCI  FT TERM ";#N/A,#N/A,TRUE,"OC12 EQV"}</definedName>
    <definedName name="wrn.all._.sheet." localSheetId="23" hidden="1">{#N/A,#N/A,TRUE,"MAIN FT TERM";#N/A,#N/A,TRUE,"MCI  FT TERM ";#N/A,#N/A,TRUE,"OC12 EQV"}</definedName>
    <definedName name="wrn.all._.sheet." hidden="1">{#N/A,#N/A,TRUE,"MAIN FT TERM";#N/A,#N/A,TRUE,"MCI  FT TERM ";#N/A,#N/A,TRUE,"OC12 EQV"}</definedName>
    <definedName name="wrn.all._.sheets." localSheetId="17" hidden="1">{#N/A,#N/A,TRUE,"MAIN FT TERM";#N/A,#N/A,TRUE,"MCI  FT TERM ";#N/A,#N/A,TRUE,"OC12 EQV"}</definedName>
    <definedName name="wrn.all._.sheets." localSheetId="18" hidden="1">{#N/A,#N/A,TRUE,"MAIN FT TERM";#N/A,#N/A,TRUE,"MCI  FT TERM ";#N/A,#N/A,TRUE,"OC12 EQV"}</definedName>
    <definedName name="wrn.all._.sheets." localSheetId="19" hidden="1">{#N/A,#N/A,TRUE,"MAIN FT TERM";#N/A,#N/A,TRUE,"MCI  FT TERM ";#N/A,#N/A,TRUE,"OC12 EQV"}</definedName>
    <definedName name="wrn.all._.sheets." localSheetId="20" hidden="1">{#N/A,#N/A,TRUE,"MAIN FT TERM";#N/A,#N/A,TRUE,"MCI  FT TERM ";#N/A,#N/A,TRUE,"OC12 EQV"}</definedName>
    <definedName name="wrn.all._.sheets." localSheetId="21" hidden="1">{#N/A,#N/A,TRUE,"MAIN FT TERM";#N/A,#N/A,TRUE,"MCI  FT TERM ";#N/A,#N/A,TRUE,"OC12 EQV"}</definedName>
    <definedName name="wrn.all._.sheets." localSheetId="22" hidden="1">{#N/A,#N/A,TRUE,"MAIN FT TERM";#N/A,#N/A,TRUE,"MCI  FT TERM ";#N/A,#N/A,TRUE,"OC12 EQV"}</definedName>
    <definedName name="wrn.all._.sheets." localSheetId="1" hidden="1">{#N/A,#N/A,TRUE,"MAIN FT TERM";#N/A,#N/A,TRUE,"MCI  FT TERM ";#N/A,#N/A,TRUE,"OC12 EQV"}</definedName>
    <definedName name="wrn.all._.sheets." localSheetId="26" hidden="1">{#N/A,#N/A,TRUE,"MAIN FT TERM";#N/A,#N/A,TRUE,"MCI  FT TERM ";#N/A,#N/A,TRUE,"OC12 EQV"}</definedName>
    <definedName name="wrn.all._.sheets." localSheetId="23" hidden="1">{#N/A,#N/A,TRUE,"MAIN FT TERM";#N/A,#N/A,TRUE,"MCI  FT TERM ";#N/A,#N/A,TRUE,"OC12 EQV"}</definedName>
    <definedName name="wrn.all._.sheets." hidden="1">{#N/A,#N/A,TRUE,"MAIN FT TERM";#N/A,#N/A,TRUE,"MCI  FT TERM ";#N/A,#N/A,TRUE,"OC12 EQV"}</definedName>
    <definedName name="wrn.ALL._.STATEMENTS." localSheetId="17" hidden="1">{"BALANCE SHEET",#N/A,FALSE,"Balance Sheet";"INCOME STATEMENT",#N/A,FALSE,"Income Statement";"STMT OF CASH FLOWS",#N/A,FALSE,"Cash Flows Indirect";"PARTNERS CAPITAL STMT",#N/A,FALSE,"Partners Capital"}</definedName>
    <definedName name="wrn.ALL._.STATEMENTS." localSheetId="18" hidden="1">{"BALANCE SHEET",#N/A,FALSE,"Balance Sheet";"INCOME STATEMENT",#N/A,FALSE,"Income Statement";"STMT OF CASH FLOWS",#N/A,FALSE,"Cash Flows Indirect";"PARTNERS CAPITAL STMT",#N/A,FALSE,"Partners Capital"}</definedName>
    <definedName name="wrn.ALL._.STATEMENTS." localSheetId="19" hidden="1">{"BALANCE SHEET",#N/A,FALSE,"Balance Sheet";"INCOME STATEMENT",#N/A,FALSE,"Income Statement";"STMT OF CASH FLOWS",#N/A,FALSE,"Cash Flows Indirect";"PARTNERS CAPITAL STMT",#N/A,FALSE,"Partners Capital"}</definedName>
    <definedName name="wrn.ALL._.STATEMENTS." localSheetId="20" hidden="1">{"BALANCE SHEET",#N/A,FALSE,"Balance Sheet";"INCOME STATEMENT",#N/A,FALSE,"Income Statement";"STMT OF CASH FLOWS",#N/A,FALSE,"Cash Flows Indirect";"PARTNERS CAPITAL STMT",#N/A,FALSE,"Partners Capital"}</definedName>
    <definedName name="wrn.ALL._.STATEMENTS." localSheetId="21" hidden="1">{"BALANCE SHEET",#N/A,FALSE,"Balance Sheet";"INCOME STATEMENT",#N/A,FALSE,"Income Statement";"STMT OF CASH FLOWS",#N/A,FALSE,"Cash Flows Indirect";"PARTNERS CAPITAL STMT",#N/A,FALSE,"Partners Capital"}</definedName>
    <definedName name="wrn.ALL._.STATEMENTS." localSheetId="22" hidden="1">{"BALANCE SHEET",#N/A,FALSE,"Balance Sheet";"INCOME STATEMENT",#N/A,FALSE,"Income Statement";"STMT OF CASH FLOWS",#N/A,FALSE,"Cash Flows Indirect";"PARTNERS CAPITAL STMT",#N/A,FALSE,"Partners Capital"}</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26" hidden="1">{"BALANCE SHEET",#N/A,FALSE,"Balance Sheet";"INCOME STATEMENT",#N/A,FALSE,"Income Statement";"STMT OF CASH FLOWS",#N/A,FALSE,"Cash Flows Indirect";"PARTNERS CAPITAL STMT",#N/A,FALSE,"Partners Capital"}</definedName>
    <definedName name="wrn.ALL._.STATEMENTS." localSheetId="23"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17" hidden="1">{"BALANCE SHEET",#N/A,FALSE,"Balance Sheet";"INCOME STATEMENT",#N/A,FALSE,"Income Statement";"STMT OF CASH FLOWS",#N/A,FALSE,"Cash Flows Indirect";"PARTNERS CAPITAL STMT",#N/A,FALSE,"Partners Capital"}</definedName>
    <definedName name="wrn.ALL._.STATEMENTS._1" localSheetId="18" hidden="1">{"BALANCE SHEET",#N/A,FALSE,"Balance Sheet";"INCOME STATEMENT",#N/A,FALSE,"Income Statement";"STMT OF CASH FLOWS",#N/A,FALSE,"Cash Flows Indirect";"PARTNERS CAPITAL STMT",#N/A,FALSE,"Partners Capital"}</definedName>
    <definedName name="wrn.ALL._.STATEMENTS._1" localSheetId="19" hidden="1">{"BALANCE SHEET",#N/A,FALSE,"Balance Sheet";"INCOME STATEMENT",#N/A,FALSE,"Income Statement";"STMT OF CASH FLOWS",#N/A,FALSE,"Cash Flows Indirect";"PARTNERS CAPITAL STMT",#N/A,FALSE,"Partners Capital"}</definedName>
    <definedName name="wrn.ALL._.STATEMENTS._1" localSheetId="20" hidden="1">{"BALANCE SHEET",#N/A,FALSE,"Balance Sheet";"INCOME STATEMENT",#N/A,FALSE,"Income Statement";"STMT OF CASH FLOWS",#N/A,FALSE,"Cash Flows Indirect";"PARTNERS CAPITAL STMT",#N/A,FALSE,"Partners Capital"}</definedName>
    <definedName name="wrn.ALL._.STATEMENTS._1" localSheetId="21" hidden="1">{"BALANCE SHEET",#N/A,FALSE,"Balance Sheet";"INCOME STATEMENT",#N/A,FALSE,"Income Statement";"STMT OF CASH FLOWS",#N/A,FALSE,"Cash Flows Indirect";"PARTNERS CAPITAL STMT",#N/A,FALSE,"Partners Capital"}</definedName>
    <definedName name="wrn.ALL._.STATEMENTS._1" localSheetId="22" hidden="1">{"BALANCE SHEET",#N/A,FALSE,"Balance Sheet";"INCOME STATEMENT",#N/A,FALSE,"Income Statement";"STMT OF CASH FLOWS",#N/A,FALSE,"Cash Flows Indirect";"PARTNERS CAPITAL STMT",#N/A,FALSE,"Partners Capital"}</definedName>
    <definedName name="wrn.ALL._.STATEMENTS._1" localSheetId="1" hidden="1">{"BALANCE SHEET",#N/A,FALSE,"Balance Sheet";"INCOME STATEMENT",#N/A,FALSE,"Income Statement";"STMT OF CASH FLOWS",#N/A,FALSE,"Cash Flows Indirect";"PARTNERS CAPITAL STMT",#N/A,FALSE,"Partners Capital"}</definedName>
    <definedName name="wrn.ALL._.STATEMENTS._1" localSheetId="26" hidden="1">{"BALANCE SHEET",#N/A,FALSE,"Balance Sheet";"INCOME STATEMENT",#N/A,FALSE,"Income Statement";"STMT OF CASH FLOWS",#N/A,FALSE,"Cash Flows Indirect";"PARTNERS CAPITAL STMT",#N/A,FALSE,"Partners Capital"}</definedName>
    <definedName name="wrn.ALL._.STATEMENTS._1" localSheetId="23"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2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17" hidden="1">{#N/A,#N/A,FALSE,"Detail";#N/A,#N/A,FALSE,"10019";#N/A,#N/A,FALSE,"10001 JE";#N/A,#N/A,FALSE,"10004 JE";#N/A,#N/A,FALSE,"10014 JE";#N/A,#N/A,FALSE,"10017 JE";#N/A,#N/A,FALSE,"66101 JE";#N/A,#N/A,FALSE,"21001 JE";#N/A,#N/A,FALSE,"21002 JE";#N/A,#N/A,FALSE,"21003 JE";#N/A,#N/A,FALSE,"21004 JE";#N/A,#N/A,FALSE,"66001 JE"}</definedName>
    <definedName name="wrn.all._1" localSheetId="18" hidden="1">{#N/A,#N/A,FALSE,"Detail";#N/A,#N/A,FALSE,"10019";#N/A,#N/A,FALSE,"10001 JE";#N/A,#N/A,FALSE,"10004 JE";#N/A,#N/A,FALSE,"10014 JE";#N/A,#N/A,FALSE,"10017 JE";#N/A,#N/A,FALSE,"66101 JE";#N/A,#N/A,FALSE,"21001 JE";#N/A,#N/A,FALSE,"21002 JE";#N/A,#N/A,FALSE,"21003 JE";#N/A,#N/A,FALSE,"21004 JE";#N/A,#N/A,FALSE,"66001 JE"}</definedName>
    <definedName name="wrn.all._1" localSheetId="19" hidden="1">{#N/A,#N/A,FALSE,"Detail";#N/A,#N/A,FALSE,"10019";#N/A,#N/A,FALSE,"10001 JE";#N/A,#N/A,FALSE,"10004 JE";#N/A,#N/A,FALSE,"10014 JE";#N/A,#N/A,FALSE,"10017 JE";#N/A,#N/A,FALSE,"66101 JE";#N/A,#N/A,FALSE,"21001 JE";#N/A,#N/A,FALSE,"21002 JE";#N/A,#N/A,FALSE,"21003 JE";#N/A,#N/A,FALSE,"21004 JE";#N/A,#N/A,FALSE,"66001 JE"}</definedName>
    <definedName name="wrn.all._1" localSheetId="20" hidden="1">{#N/A,#N/A,FALSE,"Detail";#N/A,#N/A,FALSE,"10019";#N/A,#N/A,FALSE,"10001 JE";#N/A,#N/A,FALSE,"10004 JE";#N/A,#N/A,FALSE,"10014 JE";#N/A,#N/A,FALSE,"10017 JE";#N/A,#N/A,FALSE,"66101 JE";#N/A,#N/A,FALSE,"21001 JE";#N/A,#N/A,FALSE,"21002 JE";#N/A,#N/A,FALSE,"21003 JE";#N/A,#N/A,FALSE,"21004 JE";#N/A,#N/A,FALSE,"66001 JE"}</definedName>
    <definedName name="wrn.all._1" localSheetId="21" hidden="1">{#N/A,#N/A,FALSE,"Detail";#N/A,#N/A,FALSE,"10019";#N/A,#N/A,FALSE,"10001 JE";#N/A,#N/A,FALSE,"10004 JE";#N/A,#N/A,FALSE,"10014 JE";#N/A,#N/A,FALSE,"10017 JE";#N/A,#N/A,FALSE,"66101 JE";#N/A,#N/A,FALSE,"21001 JE";#N/A,#N/A,FALSE,"21002 JE";#N/A,#N/A,FALSE,"21003 JE";#N/A,#N/A,FALSE,"21004 JE";#N/A,#N/A,FALSE,"66001 JE"}</definedName>
    <definedName name="wrn.all._1" localSheetId="22" hidden="1">{#N/A,#N/A,FALSE,"Detail";#N/A,#N/A,FALSE,"10019";#N/A,#N/A,FALSE,"10001 JE";#N/A,#N/A,FALSE,"10004 JE";#N/A,#N/A,FALSE,"10014 JE";#N/A,#N/A,FALSE,"10017 JE";#N/A,#N/A,FALSE,"66101 JE";#N/A,#N/A,FALSE,"21001 JE";#N/A,#N/A,FALSE,"21002 JE";#N/A,#N/A,FALSE,"21003 JE";#N/A,#N/A,FALSE,"21004 JE";#N/A,#N/A,FALSE,"66001 JE"}</definedName>
    <definedName name="wrn.all._1" localSheetId="1" hidden="1">{#N/A,#N/A,FALSE,"Detail";#N/A,#N/A,FALSE,"10019";#N/A,#N/A,FALSE,"10001 JE";#N/A,#N/A,FALSE,"10004 JE";#N/A,#N/A,FALSE,"10014 JE";#N/A,#N/A,FALSE,"10017 JE";#N/A,#N/A,FALSE,"66101 JE";#N/A,#N/A,FALSE,"21001 JE";#N/A,#N/A,FALSE,"21002 JE";#N/A,#N/A,FALSE,"21003 JE";#N/A,#N/A,FALSE,"21004 JE";#N/A,#N/A,FALSE,"66001 JE"}</definedName>
    <definedName name="wrn.all._1" localSheetId="26" hidden="1">{#N/A,#N/A,FALSE,"Detail";#N/A,#N/A,FALSE,"10019";#N/A,#N/A,FALSE,"10001 JE";#N/A,#N/A,FALSE,"10004 JE";#N/A,#N/A,FALSE,"10014 JE";#N/A,#N/A,FALSE,"10017 JE";#N/A,#N/A,FALSE,"66101 JE";#N/A,#N/A,FALSE,"21001 JE";#N/A,#N/A,FALSE,"21002 JE";#N/A,#N/A,FALSE,"21003 JE";#N/A,#N/A,FALSE,"21004 JE";#N/A,#N/A,FALSE,"66001 JE"}</definedName>
    <definedName name="wrn.all._1" localSheetId="23"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26" hidden="1">{"_200",#N/A,FALSE,"ALLOCATIONS";"_80_1",#N/A,FALSE,"ALLOCATIONS";"_80_2",#N/A,FALSE,"ALLOCATIONS";"_80_3",#N/A,FALSE,"ALLOCATIONS";"_80_4",#N/A,FALSE,"ALLOCATIONS";"_80_5",#N/A,FALSE,"ALLOCATIONS"}</definedName>
    <definedName name="wrn.ALLOCATIONS." localSheetId="23"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26" hidden="1">{"_200",#N/A,FALSE,"ALLOCATIONS";"_80_1",#N/A,FALSE,"ALLOCATIONS";"_80_2",#N/A,FALSE,"ALLOCATIONS";"_80_3",#N/A,FALSE,"ALLOCATIONS";"_80_4",#N/A,FALSE,"ALLOCATIONS";"_80_5",#N/A,FALSE,"ALLOCATIONS"}</definedName>
    <definedName name="wrn.ALLOCATIONS._1" localSheetId="23"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26" hidden="1">{"_200",#N/A,FALSE,"ALLOCATIONS";"_80_1",#N/A,FALSE,"ALLOCATIONS";"_80_2",#N/A,FALSE,"ALLOCATIONS";"_80_3",#N/A,FALSE,"ALLOCATIONS";"_80_4",#N/A,FALSE,"ALLOCATIONS";"_80_5",#N/A,FALSE,"ALLOCATIONS"}</definedName>
    <definedName name="wrn.ALLOCATIONS._2" localSheetId="23"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26" hidden="1">{"_200",#N/A,FALSE,"ALLOCATIONS";"_80_1",#N/A,FALSE,"ALLOCATIONS";"_80_2",#N/A,FALSE,"ALLOCATIONS";"_80_3",#N/A,FALSE,"ALLOCATIONS";"_80_4",#N/A,FALSE,"ALLOCATIONS";"_80_5",#N/A,FALSE,"ALLOCATIONS"}</definedName>
    <definedName name="wrn.ALLOCATIONS._3" localSheetId="23"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26" hidden="1">{"Revenues",#N/A,FALSE,"MDU";"Depreciation",#N/A,FALSE,"MDU";"Debt",#N/A,FALSE,"MDU";"Financials",#N/A,FALSE,"MDU";"Accounts",#N/A,FALSE,"MDU"}</definedName>
    <definedName name="wrn.Annual._.Cashflows." localSheetId="23"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26" hidden="1">{"Revenues",#N/A,FALSE,"MDU";"Depreciation",#N/A,FALSE,"MDU";"Debt",#N/A,FALSE,"MDU";"Financials",#N/A,FALSE,"MDU";"Accounts",#N/A,FALSE,"MDU"}</definedName>
    <definedName name="wrn.Annual._.Cashflows2." localSheetId="23"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26" hidden="1">{#N/A,#N/A,TRUE,"Lines",#N/A,#N/A,TRUE;"Stations",#N/A,#N/A,TRUE,"Cap. Expenses",#N/A,#N/A;TRUE,"Land",#N/A,#N/A,TRUE,"Cen Proces Sys",#N/A;#N/A,TRUE,"telecom",#N/A,#N/A,TRUE,"Other"}</definedName>
    <definedName name="wrn.Appendix." localSheetId="23"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26" hidden="1">{"One",#N/A,FALSE,"Property";"Rent Analysis",#N/A,FALSE,"Rent &amp; Income";"Market",#N/A,FALSE,"Market";"Environmental",#N/A,FALSE,"Environmental"}</definedName>
    <definedName name="wrn.Arcform1." localSheetId="23"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26" hidden="1">{"Development Team",#N/A,FALSE,"Team";"Environmental",#N/A,FALSE,"Environmental";"Permanent",#N/A,FALSE,"Perm Mtg";"Soft",#N/A,FALSE,"Soft Mtg"}</definedName>
    <definedName name="wrn.Arcform2." localSheetId="23"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26" hidden="1">{"Grant",#N/A,FALSE,"Grant";"GP Developer",#N/A,FALSE,"GP &amp; Dev Loans";"Operating Analysis",#N/A,FALSE,"Operations";"Tax Credit",#N/A,FALSE,"Tax Credits";"Tax Credit Analysis",#N/A,FALSE,"TC Analysis"}</definedName>
    <definedName name="wrn.Arcform3." localSheetId="23"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26" hidden="1">{"Construction Analysis",#N/A,FALSE,"Constr Analysis";"Construction Financing",#N/A,FALSE,"Constr Finan";"Guarantees and Reserves",#N/A,FALSE,"Guar &amp; Reserves"}</definedName>
    <definedName name="wrn.Arcform4." localSheetId="23"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17" hidden="1">{"assumptions1",#N/A,FALSE,"Valuation Analysis";"assumptions2",#N/A,FALSE,"Valuation Analysis"}</definedName>
    <definedName name="wrn.assumptions." localSheetId="18" hidden="1">{"assumptions1",#N/A,FALSE,"Valuation Analysis";"assumptions2",#N/A,FALSE,"Valuation Analysis"}</definedName>
    <definedName name="wrn.assumptions." localSheetId="19" hidden="1">{"assumptions1",#N/A,FALSE,"Valuation Analysis";"assumptions2",#N/A,FALSE,"Valuation Analysis"}</definedName>
    <definedName name="wrn.assumptions." localSheetId="20" hidden="1">{"assumptions1",#N/A,FALSE,"Valuation Analysis";"assumptions2",#N/A,FALSE,"Valuation Analysis"}</definedName>
    <definedName name="wrn.assumptions." localSheetId="21" hidden="1">{"assumptions1",#N/A,FALSE,"Valuation Analysis";"assumptions2",#N/A,FALSE,"Valuation Analysis"}</definedName>
    <definedName name="wrn.assumptions." localSheetId="22" hidden="1">{"assumptions1",#N/A,FALSE,"Valuation Analysis";"assumptions2",#N/A,FALSE,"Valuation Analysis"}</definedName>
    <definedName name="wrn.assumptions." localSheetId="1" hidden="1">{"assumptions1",#N/A,FALSE,"Valuation Analysis";"assumptions2",#N/A,FALSE,"Valuation Analysis"}</definedName>
    <definedName name="wrn.assumptions." localSheetId="26" hidden="1">{"assumptions1",#N/A,FALSE,"Valuation Analysis";"assumptions2",#N/A,FALSE,"Valuation Analysis"}</definedName>
    <definedName name="wrn.assumptions." localSheetId="23" hidden="1">{"assumptions1",#N/A,FALSE,"Valuation Analysis";"assumptions2",#N/A,FALSE,"Valuation Analysis"}</definedName>
    <definedName name="wrn.assumptions." hidden="1">{"assumptions1",#N/A,FALSE,"Valuation Analysis";"assumptions2",#N/A,FALSE,"Valuation Analysis"}</definedName>
    <definedName name="wrn.assumptions._1" localSheetId="17" hidden="1">{"assumptions1",#N/A,FALSE,"Valuation Analysis";"assumptions2",#N/A,FALSE,"Valuation Analysis"}</definedName>
    <definedName name="wrn.assumptions._1" localSheetId="18" hidden="1">{"assumptions1",#N/A,FALSE,"Valuation Analysis";"assumptions2",#N/A,FALSE,"Valuation Analysis"}</definedName>
    <definedName name="wrn.assumptions._1" localSheetId="19" hidden="1">{"assumptions1",#N/A,FALSE,"Valuation Analysis";"assumptions2",#N/A,FALSE,"Valuation Analysis"}</definedName>
    <definedName name="wrn.assumptions._1" localSheetId="20" hidden="1">{"assumptions1",#N/A,FALSE,"Valuation Analysis";"assumptions2",#N/A,FALSE,"Valuation Analysis"}</definedName>
    <definedName name="wrn.assumptions._1" localSheetId="21" hidden="1">{"assumptions1",#N/A,FALSE,"Valuation Analysis";"assumptions2",#N/A,FALSE,"Valuation Analysis"}</definedName>
    <definedName name="wrn.assumptions._1" localSheetId="22" hidden="1">{"assumptions1",#N/A,FALSE,"Valuation Analysis";"assumptions2",#N/A,FALSE,"Valuation Analysis"}</definedName>
    <definedName name="wrn.assumptions._1" localSheetId="1" hidden="1">{"assumptions1",#N/A,FALSE,"Valuation Analysis";"assumptions2",#N/A,FALSE,"Valuation Analysis"}</definedName>
    <definedName name="wrn.assumptions._1" localSheetId="26" hidden="1">{"assumptions1",#N/A,FALSE,"Valuation Analysis";"assumptions2",#N/A,FALSE,"Valuation Analysis"}</definedName>
    <definedName name="wrn.assumptions._1" localSheetId="23" hidden="1">{"assumptions1",#N/A,FALSE,"Valuation Analysis";"assumptions2",#N/A,FALSE,"Valuation Analysis"}</definedName>
    <definedName name="wrn.assumptions._1" hidden="1">{"assumptions1",#N/A,FALSE,"Valuation Analysis";"assumptions2",#N/A,FALSE,"Valuation Analysis"}</definedName>
    <definedName name="wrn.August._.1._.2003._.Rate._.Change." localSheetId="26"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17" hidden="1">{#N/A,#N/A,FALSE,"Sheet1"}</definedName>
    <definedName name="wrn.Auto._.Comp." localSheetId="18" hidden="1">{#N/A,#N/A,FALSE,"Sheet1"}</definedName>
    <definedName name="wrn.Auto._.Comp." localSheetId="19" hidden="1">{#N/A,#N/A,FALSE,"Sheet1"}</definedName>
    <definedName name="wrn.Auto._.Comp." localSheetId="20" hidden="1">{#N/A,#N/A,FALSE,"Sheet1"}</definedName>
    <definedName name="wrn.Auto._.Comp." localSheetId="21" hidden="1">{#N/A,#N/A,FALSE,"Sheet1"}</definedName>
    <definedName name="wrn.Auto._.Comp." localSheetId="22" hidden="1">{#N/A,#N/A,FALSE,"Sheet1"}</definedName>
    <definedName name="wrn.Auto._.Comp." localSheetId="1" hidden="1">{#N/A,#N/A,FALSE,"Sheet1"}</definedName>
    <definedName name="wrn.Auto._.Comp." localSheetId="26" hidden="1">{#N/A,#N/A,FALSE,"Sheet1"}</definedName>
    <definedName name="wrn.Auto._.Comp." localSheetId="23" hidden="1">{#N/A,#N/A,FALSE,"Sheet1"}</definedName>
    <definedName name="wrn.Auto._.Comp." hidden="1">{#N/A,#N/A,FALSE,"Sheet1"}</definedName>
    <definedName name="wrn.Auto._.Comp._1" localSheetId="17" hidden="1">{#N/A,#N/A,FALSE,"Sheet1"}</definedName>
    <definedName name="wrn.Auto._.Comp._1" localSheetId="18" hidden="1">{#N/A,#N/A,FALSE,"Sheet1"}</definedName>
    <definedName name="wrn.Auto._.Comp._1" localSheetId="19" hidden="1">{#N/A,#N/A,FALSE,"Sheet1"}</definedName>
    <definedName name="wrn.Auto._.Comp._1" localSheetId="20" hidden="1">{#N/A,#N/A,FALSE,"Sheet1"}</definedName>
    <definedName name="wrn.Auto._.Comp._1" localSheetId="21" hidden="1">{#N/A,#N/A,FALSE,"Sheet1"}</definedName>
    <definedName name="wrn.Auto._.Comp._1" localSheetId="22" hidden="1">{#N/A,#N/A,FALSE,"Sheet1"}</definedName>
    <definedName name="wrn.Auto._.Comp._1" localSheetId="1" hidden="1">{#N/A,#N/A,FALSE,"Sheet1"}</definedName>
    <definedName name="wrn.Auto._.Comp._1" localSheetId="26" hidden="1">{#N/A,#N/A,FALSE,"Sheet1"}</definedName>
    <definedName name="wrn.Auto._.Comp._1" localSheetId="23" hidden="1">{#N/A,#N/A,FALSE,"Sheet1"}</definedName>
    <definedName name="wrn.Auto._.Comp._1" hidden="1">{#N/A,#N/A,FALSE,"Sheet1"}</definedName>
    <definedName name="wrn.BALANCE._.SHEET." localSheetId="17" hidden="1">{"BALANCE SHEET",#N/A,FALSE,"Balance Sheet"}</definedName>
    <definedName name="wrn.BALANCE._.SHEET." localSheetId="18" hidden="1">{"BALANCE SHEET",#N/A,FALSE,"Balance Sheet"}</definedName>
    <definedName name="wrn.BALANCE._.SHEET." localSheetId="19" hidden="1">{"BALANCE SHEET",#N/A,FALSE,"Balance Sheet"}</definedName>
    <definedName name="wrn.BALANCE._.SHEET." localSheetId="20" hidden="1">{"BALANCE SHEET",#N/A,FALSE,"Balance Sheet"}</definedName>
    <definedName name="wrn.BALANCE._.SHEET." localSheetId="21" hidden="1">{"BALANCE SHEET",#N/A,FALSE,"Balance Sheet"}</definedName>
    <definedName name="wrn.BALANCE._.SHEET." localSheetId="22" hidden="1">{"BALANCE SHEET",#N/A,FALSE,"Balance Sheet"}</definedName>
    <definedName name="wrn.BALANCE._.SHEET." localSheetId="1" hidden="1">{"BALANCE SHEET",#N/A,FALSE,"Balance Sheet"}</definedName>
    <definedName name="wrn.BALANCE._.SHEET." localSheetId="26" hidden="1">{"BALANCE SHEET",#N/A,FALSE,"Balance Sheet"}</definedName>
    <definedName name="wrn.BALANCE._.SHEET." localSheetId="23" hidden="1">{"BALANCE SHEET",#N/A,FALSE,"Balance Sheet"}</definedName>
    <definedName name="wrn.BALANCE._.SHEET." hidden="1">{"BALANCE SHEET",#N/A,FALSE,"Balance Sheet"}</definedName>
    <definedName name="wrn.BALANCE._.SHEET._1" localSheetId="17" hidden="1">{"BALANCE SHEET",#N/A,FALSE,"Balance Sheet"}</definedName>
    <definedName name="wrn.BALANCE._.SHEET._1" localSheetId="18" hidden="1">{"BALANCE SHEET",#N/A,FALSE,"Balance Sheet"}</definedName>
    <definedName name="wrn.BALANCE._.SHEET._1" localSheetId="19" hidden="1">{"BALANCE SHEET",#N/A,FALSE,"Balance Sheet"}</definedName>
    <definedName name="wrn.BALANCE._.SHEET._1" localSheetId="20" hidden="1">{"BALANCE SHEET",#N/A,FALSE,"Balance Sheet"}</definedName>
    <definedName name="wrn.BALANCE._.SHEET._1" localSheetId="21" hidden="1">{"BALANCE SHEET",#N/A,FALSE,"Balance Sheet"}</definedName>
    <definedName name="wrn.BALANCE._.SHEET._1" localSheetId="22" hidden="1">{"BALANCE SHEET",#N/A,FALSE,"Balance Sheet"}</definedName>
    <definedName name="wrn.BALANCE._.SHEET._1" localSheetId="1" hidden="1">{"BALANCE SHEET",#N/A,FALSE,"Balance Sheet"}</definedName>
    <definedName name="wrn.BALANCE._.SHEET._1" localSheetId="26" hidden="1">{"BALANCE SHEET",#N/A,FALSE,"Balance Sheet"}</definedName>
    <definedName name="wrn.BALANCE._.SHEET._1" localSheetId="23" hidden="1">{"BALANCE SHEET",#N/A,FALSE,"Balance Sheet"}</definedName>
    <definedName name="wrn.BALANCE._.SHEET._1" hidden="1">{"BALANCE SHEET",#N/A,FALSE,"Balance Sheet"}</definedName>
    <definedName name="wrn.BALANCE._.SHEET._2" localSheetId="26" hidden="1">{"balsheet",#N/A,FALSE,"INCOME"}</definedName>
    <definedName name="wrn.BALANCE._.SHEET._2" localSheetId="23" hidden="1">{"balsheet",#N/A,FALSE,"INCOME"}</definedName>
    <definedName name="wrn.BALANCE._.SHEET._2" hidden="1">{"balsheet",#N/A,FALSE,"INCOME"}</definedName>
    <definedName name="wrn.BALANCE._.SHEET._3" localSheetId="26" hidden="1">{"balsheet",#N/A,FALSE,"INCOME"}</definedName>
    <definedName name="wrn.BALANCE._.SHEET._3" localSheetId="23" hidden="1">{"balsheet",#N/A,FALSE,"INCOME"}</definedName>
    <definedName name="wrn.BALANCE._.SHEET._3" hidden="1">{"balsheet",#N/A,FALSE,"INCOME"}</definedName>
    <definedName name="wrn.Basic." localSheetId="17" hidden="1">{#N/A,#N/A,FALSE,"Cover";#N/A,#N/A,FALSE,"Assumptions";#N/A,#N/A,FALSE,"Acquirer";#N/A,#N/A,FALSE,"Target";#N/A,#N/A,FALSE,"Income Statement";#N/A,#N/A,FALSE,"Summary Tables"}</definedName>
    <definedName name="wrn.Basic." localSheetId="18" hidden="1">{#N/A,#N/A,FALSE,"Cover";#N/A,#N/A,FALSE,"Assumptions";#N/A,#N/A,FALSE,"Acquirer";#N/A,#N/A,FALSE,"Target";#N/A,#N/A,FALSE,"Income Statement";#N/A,#N/A,FALSE,"Summary Tables"}</definedName>
    <definedName name="wrn.Basic." localSheetId="19" hidden="1">{#N/A,#N/A,FALSE,"Cover";#N/A,#N/A,FALSE,"Assumptions";#N/A,#N/A,FALSE,"Acquirer";#N/A,#N/A,FALSE,"Target";#N/A,#N/A,FALSE,"Income Statement";#N/A,#N/A,FALSE,"Summary Tables"}</definedName>
    <definedName name="wrn.Basic." localSheetId="20" hidden="1">{#N/A,#N/A,FALSE,"Cover";#N/A,#N/A,FALSE,"Assumptions";#N/A,#N/A,FALSE,"Acquirer";#N/A,#N/A,FALSE,"Target";#N/A,#N/A,FALSE,"Income Statement";#N/A,#N/A,FALSE,"Summary Tables"}</definedName>
    <definedName name="wrn.Basic." localSheetId="21" hidden="1">{#N/A,#N/A,FALSE,"Cover";#N/A,#N/A,FALSE,"Assumptions";#N/A,#N/A,FALSE,"Acquirer";#N/A,#N/A,FALSE,"Target";#N/A,#N/A,FALSE,"Income Statement";#N/A,#N/A,FALSE,"Summary Tables"}</definedName>
    <definedName name="wrn.Basic." localSheetId="22"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localSheetId="26" hidden="1">{#N/A,#N/A,FALSE,"Cover";#N/A,#N/A,FALSE,"Assumptions";#N/A,#N/A,FALSE,"Acquirer";#N/A,#N/A,FALSE,"Target";#N/A,#N/A,FALSE,"Income Statement";#N/A,#N/A,FALSE,"Summary Tables"}</definedName>
    <definedName name="wrn.Basic." localSheetId="23"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1" localSheetId="17" hidden="1">{#N/A,#N/A,FALSE,"Cover";#N/A,#N/A,FALSE,"Assumptions";#N/A,#N/A,FALSE,"Acquirer";#N/A,#N/A,FALSE,"Target";#N/A,#N/A,FALSE,"Income Statement";#N/A,#N/A,FALSE,"Summary Tables"}</definedName>
    <definedName name="wrn.Basic._1" localSheetId="18" hidden="1">{#N/A,#N/A,FALSE,"Cover";#N/A,#N/A,FALSE,"Assumptions";#N/A,#N/A,FALSE,"Acquirer";#N/A,#N/A,FALSE,"Target";#N/A,#N/A,FALSE,"Income Statement";#N/A,#N/A,FALSE,"Summary Tables"}</definedName>
    <definedName name="wrn.Basic._1" localSheetId="19" hidden="1">{#N/A,#N/A,FALSE,"Cover";#N/A,#N/A,FALSE,"Assumptions";#N/A,#N/A,FALSE,"Acquirer";#N/A,#N/A,FALSE,"Target";#N/A,#N/A,FALSE,"Income Statement";#N/A,#N/A,FALSE,"Summary Tables"}</definedName>
    <definedName name="wrn.Basic._1" localSheetId="20" hidden="1">{#N/A,#N/A,FALSE,"Cover";#N/A,#N/A,FALSE,"Assumptions";#N/A,#N/A,FALSE,"Acquirer";#N/A,#N/A,FALSE,"Target";#N/A,#N/A,FALSE,"Income Statement";#N/A,#N/A,FALSE,"Summary Tables"}</definedName>
    <definedName name="wrn.Basic._1" localSheetId="21" hidden="1">{#N/A,#N/A,FALSE,"Cover";#N/A,#N/A,FALSE,"Assumptions";#N/A,#N/A,FALSE,"Acquirer";#N/A,#N/A,FALSE,"Target";#N/A,#N/A,FALSE,"Income Statement";#N/A,#N/A,FALSE,"Summary Tables"}</definedName>
    <definedName name="wrn.Basic._1" localSheetId="22" hidden="1">{#N/A,#N/A,FALSE,"Cover";#N/A,#N/A,FALSE,"Assumptions";#N/A,#N/A,FALSE,"Acquirer";#N/A,#N/A,FALSE,"Target";#N/A,#N/A,FALSE,"Income Statement";#N/A,#N/A,FALSE,"Summary Tables"}</definedName>
    <definedName name="wrn.Basic._1" localSheetId="1" hidden="1">{#N/A,#N/A,FALSE,"Cover";#N/A,#N/A,FALSE,"Assumptions";#N/A,#N/A,FALSE,"Acquirer";#N/A,#N/A,FALSE,"Target";#N/A,#N/A,FALSE,"Income Statement";#N/A,#N/A,FALSE,"Summary Tables"}</definedName>
    <definedName name="wrn.Basic._1" localSheetId="26" hidden="1">{#N/A,#N/A,FALSE,"Cover";#N/A,#N/A,FALSE,"Assumptions";#N/A,#N/A,FALSE,"Acquirer";#N/A,#N/A,FALSE,"Target";#N/A,#N/A,FALSE,"Income Statement";#N/A,#N/A,FALSE,"Summary Tables"}</definedName>
    <definedName name="wrn.Basic._1" localSheetId="23"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17" hidden="1">{#N/A,#N/A,FALSE,"BidCo Assumptions";#N/A,#N/A,FALSE,"Credit Stats";#N/A,#N/A,FALSE,"Bidco Summary";#N/A,#N/A,FALSE,"BIDCO Consolidated"}</definedName>
    <definedName name="wrn.BidCo." localSheetId="18" hidden="1">{#N/A,#N/A,FALSE,"BidCo Assumptions";#N/A,#N/A,FALSE,"Credit Stats";#N/A,#N/A,FALSE,"Bidco Summary";#N/A,#N/A,FALSE,"BIDCO Consolidated"}</definedName>
    <definedName name="wrn.BidCo." localSheetId="19" hidden="1">{#N/A,#N/A,FALSE,"BidCo Assumptions";#N/A,#N/A,FALSE,"Credit Stats";#N/A,#N/A,FALSE,"Bidco Summary";#N/A,#N/A,FALSE,"BIDCO Consolidated"}</definedName>
    <definedName name="wrn.BidCo." localSheetId="20" hidden="1">{#N/A,#N/A,FALSE,"BidCo Assumptions";#N/A,#N/A,FALSE,"Credit Stats";#N/A,#N/A,FALSE,"Bidco Summary";#N/A,#N/A,FALSE,"BIDCO Consolidated"}</definedName>
    <definedName name="wrn.BidCo." localSheetId="21" hidden="1">{#N/A,#N/A,FALSE,"BidCo Assumptions";#N/A,#N/A,FALSE,"Credit Stats";#N/A,#N/A,FALSE,"Bidco Summary";#N/A,#N/A,FALSE,"BIDCO Consolidated"}</definedName>
    <definedName name="wrn.BidCo." localSheetId="22" hidden="1">{#N/A,#N/A,FALSE,"BidCo Assumptions";#N/A,#N/A,FALSE,"Credit Stats";#N/A,#N/A,FALSE,"Bidco Summary";#N/A,#N/A,FALSE,"BIDCO Consolidated"}</definedName>
    <definedName name="wrn.BidCo." localSheetId="1" hidden="1">{#N/A,#N/A,FALSE,"BidCo Assumptions";#N/A,#N/A,FALSE,"Credit Stats";#N/A,#N/A,FALSE,"Bidco Summary";#N/A,#N/A,FALSE,"BIDCO Consolidated"}</definedName>
    <definedName name="wrn.BidCo." localSheetId="26" hidden="1">{#N/A,#N/A,FALSE,"BidCo Assumptions";#N/A,#N/A,FALSE,"Credit Stats";#N/A,#N/A,FALSE,"Bidco Summary";#N/A,#N/A,FALSE,"BIDCO Consolidated"}</definedName>
    <definedName name="wrn.BidCo." localSheetId="23"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17" hidden="1">{#N/A,#N/A,FALSE,"BidCo Assumptions";#N/A,#N/A,FALSE,"Credit Stats";#N/A,#N/A,FALSE,"Bidco Summary";#N/A,#N/A,FALSE,"BIDCO Consolidated"}</definedName>
    <definedName name="wrn.BidCo._1" localSheetId="18" hidden="1">{#N/A,#N/A,FALSE,"BidCo Assumptions";#N/A,#N/A,FALSE,"Credit Stats";#N/A,#N/A,FALSE,"Bidco Summary";#N/A,#N/A,FALSE,"BIDCO Consolidated"}</definedName>
    <definedName name="wrn.BidCo._1" localSheetId="19" hidden="1">{#N/A,#N/A,FALSE,"BidCo Assumptions";#N/A,#N/A,FALSE,"Credit Stats";#N/A,#N/A,FALSE,"Bidco Summary";#N/A,#N/A,FALSE,"BIDCO Consolidated"}</definedName>
    <definedName name="wrn.BidCo._1" localSheetId="20" hidden="1">{#N/A,#N/A,FALSE,"BidCo Assumptions";#N/A,#N/A,FALSE,"Credit Stats";#N/A,#N/A,FALSE,"Bidco Summary";#N/A,#N/A,FALSE,"BIDCO Consolidated"}</definedName>
    <definedName name="wrn.BidCo._1" localSheetId="21" hidden="1">{#N/A,#N/A,FALSE,"BidCo Assumptions";#N/A,#N/A,FALSE,"Credit Stats";#N/A,#N/A,FALSE,"Bidco Summary";#N/A,#N/A,FALSE,"BIDCO Consolidated"}</definedName>
    <definedName name="wrn.BidCo._1" localSheetId="22" hidden="1">{#N/A,#N/A,FALSE,"BidCo Assumptions";#N/A,#N/A,FALSE,"Credit Stats";#N/A,#N/A,FALSE,"Bidco Summary";#N/A,#N/A,FALSE,"BIDCO Consolidated"}</definedName>
    <definedName name="wrn.BidCo._1" localSheetId="1" hidden="1">{#N/A,#N/A,FALSE,"BidCo Assumptions";#N/A,#N/A,FALSE,"Credit Stats";#N/A,#N/A,FALSE,"Bidco Summary";#N/A,#N/A,FALSE,"BIDCO Consolidated"}</definedName>
    <definedName name="wrn.BidCo._1" localSheetId="26" hidden="1">{#N/A,#N/A,FALSE,"BidCo Assumptions";#N/A,#N/A,FALSE,"Credit Stats";#N/A,#N/A,FALSE,"Bidco Summary";#N/A,#N/A,FALSE,"BIDCO Consolidated"}</definedName>
    <definedName name="wrn.BidCo._1" localSheetId="23"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26" hidden="1">{#N/A,#N/A,FALSE,"Bonds - Consol";#N/A,#N/A,FALSE,"Bonds - Lakes";#N/A,#N/A,FALSE,"Bonds - Chabot";#N/A,#N/A,FALSE,"Bonds - Diablo"}</definedName>
    <definedName name="wrn.Bonds." localSheetId="23" hidden="1">{#N/A,#N/A,FALSE,"Bonds - Consol";#N/A,#N/A,FALSE,"Bonds - Lakes";#N/A,#N/A,FALSE,"Bonds - Chabot";#N/A,#N/A,FALSE,"Bonds - Diablo"}</definedName>
    <definedName name="wrn.Bonds." hidden="1">{#N/A,#N/A,FALSE,"Bonds - Consol";#N/A,#N/A,FALSE,"Bonds - Lakes";#N/A,#N/A,FALSE,"Bonds - Chabot";#N/A,#N/A,FALSE,"Bonds - Diablo"}</definedName>
    <definedName name="wrn.Breakout." localSheetId="26" hidden="1">{#N/A,#N/A,FALSE,"BreakoutFY95";#N/A,#N/A,FALSE,"BreakoutFY96";#N/A,#N/A,FALSE,"BreakoutFY97";#N/A,#N/A,FALSE,"BreakoutFY98"}</definedName>
    <definedName name="wrn.Breakout." localSheetId="23" hidden="1">{#N/A,#N/A,FALSE,"BreakoutFY95";#N/A,#N/A,FALSE,"BreakoutFY96";#N/A,#N/A,FALSE,"BreakoutFY97";#N/A,#N/A,FALSE,"BreakoutFY98"}</definedName>
    <definedName name="wrn.Breakout." hidden="1">{#N/A,#N/A,FALSE,"BreakoutFY95";#N/A,#N/A,FALSE,"BreakoutFY96";#N/A,#N/A,FALSE,"BreakoutFY97";#N/A,#N/A,FALSE,"BreakoutFY98"}</definedName>
    <definedName name="wrn.Bridge." localSheetId="26"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2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 localSheetId="26" hidden="1">{#N/A,#N/A,FALSE,"COMPLETE";#N/A,#N/A,FALSE,"WARRANTY";#N/A,#N/A,FALSE,"HOUSTON"}</definedName>
    <definedName name="wrn.BUDGET." localSheetId="23" hidden="1">{#N/A,#N/A,FALSE,"COMPLETE";#N/A,#N/A,FALSE,"WARRANTY";#N/A,#N/A,FALSE,"HOUSTON"}</definedName>
    <definedName name="wrn.BUDGET." hidden="1">{#N/A,#N/A,FALSE,"COMPLETE";#N/A,#N/A,FALSE,"WARRANTY";#N/A,#N/A,FALSE,"HOUSTON"}</definedName>
    <definedName name="wrn.CAG." localSheetId="26" hidden="1">{#N/A;#N/A;FALSE;"CAG"}</definedName>
    <definedName name="wrn.CAG." localSheetId="23" hidden="1">{#N/A;#N/A;FALSE;"CAG"}</definedName>
    <definedName name="wrn.CAG." hidden="1">{#N/A;#N/A;FALSE;"CAG"}</definedName>
    <definedName name="wrn.calc_all." localSheetId="1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2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26" hidden="1">{"NewCo_View",#N/A,FALSE,"Calculations"}</definedName>
    <definedName name="wrn.Calculation_Page_Summary." localSheetId="23" hidden="1">{"NewCo_View",#N/A,FALSE,"Calculations"}</definedName>
    <definedName name="wrn.Calculation_Page_Summary." hidden="1">{"NewCo_View",#N/A,FALSE,"Calculations"}</definedName>
    <definedName name="wrn.Capaciy._.Management._.Report." localSheetId="17" hidden="1">{#N/A,#N/A,FALSE,"EXTRNL";#N/A,#N/A,FALSE,"302L";#N/A,#N/A,FALSE,"401CL";#N/A,#N/A,FALSE,"303L";#N/A,#N/A,FALSE,"402CL";#N/A,#N/A,FALSE,"401KL";#N/A,#N/A,FALSE,"402KL"}</definedName>
    <definedName name="wrn.Capaciy._.Management._.Report." localSheetId="18" hidden="1">{#N/A,#N/A,FALSE,"EXTRNL";#N/A,#N/A,FALSE,"302L";#N/A,#N/A,FALSE,"401CL";#N/A,#N/A,FALSE,"303L";#N/A,#N/A,FALSE,"402CL";#N/A,#N/A,FALSE,"401KL";#N/A,#N/A,FALSE,"402KL"}</definedName>
    <definedName name="wrn.Capaciy._.Management._.Report." localSheetId="19" hidden="1">{#N/A,#N/A,FALSE,"EXTRNL";#N/A,#N/A,FALSE,"302L";#N/A,#N/A,FALSE,"401CL";#N/A,#N/A,FALSE,"303L";#N/A,#N/A,FALSE,"402CL";#N/A,#N/A,FALSE,"401KL";#N/A,#N/A,FALSE,"402KL"}</definedName>
    <definedName name="wrn.Capaciy._.Management._.Report." localSheetId="20" hidden="1">{#N/A,#N/A,FALSE,"EXTRNL";#N/A,#N/A,FALSE,"302L";#N/A,#N/A,FALSE,"401CL";#N/A,#N/A,FALSE,"303L";#N/A,#N/A,FALSE,"402CL";#N/A,#N/A,FALSE,"401KL";#N/A,#N/A,FALSE,"402KL"}</definedName>
    <definedName name="wrn.Capaciy._.Management._.Report." localSheetId="21" hidden="1">{#N/A,#N/A,FALSE,"EXTRNL";#N/A,#N/A,FALSE,"302L";#N/A,#N/A,FALSE,"401CL";#N/A,#N/A,FALSE,"303L";#N/A,#N/A,FALSE,"402CL";#N/A,#N/A,FALSE,"401KL";#N/A,#N/A,FALSE,"402KL"}</definedName>
    <definedName name="wrn.Capaciy._.Management._.Report." localSheetId="22" hidden="1">{#N/A,#N/A,FALSE,"EXTRNL";#N/A,#N/A,FALSE,"302L";#N/A,#N/A,FALSE,"401CL";#N/A,#N/A,FALSE,"303L";#N/A,#N/A,FALSE,"402CL";#N/A,#N/A,FALSE,"401KL";#N/A,#N/A,FALSE,"402KL"}</definedName>
    <definedName name="wrn.Capaciy._.Management._.Report." localSheetId="1" hidden="1">{#N/A,#N/A,FALSE,"EXTRNL";#N/A,#N/A,FALSE,"302L";#N/A,#N/A,FALSE,"401CL";#N/A,#N/A,FALSE,"303L";#N/A,#N/A,FALSE,"402CL";#N/A,#N/A,FALSE,"401KL";#N/A,#N/A,FALSE,"402KL"}</definedName>
    <definedName name="wrn.Capaciy._.Management._.Report." localSheetId="26" hidden="1">{#N/A,#N/A,FALSE,"EXTRNL";#N/A,#N/A,FALSE,"302L";#N/A,#N/A,FALSE,"401CL";#N/A,#N/A,FALSE,"303L";#N/A,#N/A,FALSE,"402CL";#N/A,#N/A,FALSE,"401KL";#N/A,#N/A,FALSE,"402KL"}</definedName>
    <definedName name="wrn.Capaciy._.Management._.Report." localSheetId="23"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17" hidden="1">{#N/A,#N/A,FALSE,"EXTRNL";#N/A,#N/A,FALSE,"302L";#N/A,#N/A,FALSE,"401CL";#N/A,#N/A,FALSE,"303L";#N/A,#N/A,FALSE,"402CL";#N/A,#N/A,FALSE,"401KL";#N/A,#N/A,FALSE,"402KL"}</definedName>
    <definedName name="wrn.Capaciy._.Management._.Report._1" localSheetId="18" hidden="1">{#N/A,#N/A,FALSE,"EXTRNL";#N/A,#N/A,FALSE,"302L";#N/A,#N/A,FALSE,"401CL";#N/A,#N/A,FALSE,"303L";#N/A,#N/A,FALSE,"402CL";#N/A,#N/A,FALSE,"401KL";#N/A,#N/A,FALSE,"402KL"}</definedName>
    <definedName name="wrn.Capaciy._.Management._.Report._1" localSheetId="19" hidden="1">{#N/A,#N/A,FALSE,"EXTRNL";#N/A,#N/A,FALSE,"302L";#N/A,#N/A,FALSE,"401CL";#N/A,#N/A,FALSE,"303L";#N/A,#N/A,FALSE,"402CL";#N/A,#N/A,FALSE,"401KL";#N/A,#N/A,FALSE,"402KL"}</definedName>
    <definedName name="wrn.Capaciy._.Management._.Report._1" localSheetId="20" hidden="1">{#N/A,#N/A,FALSE,"EXTRNL";#N/A,#N/A,FALSE,"302L";#N/A,#N/A,FALSE,"401CL";#N/A,#N/A,FALSE,"303L";#N/A,#N/A,FALSE,"402CL";#N/A,#N/A,FALSE,"401KL";#N/A,#N/A,FALSE,"402KL"}</definedName>
    <definedName name="wrn.Capaciy._.Management._.Report._1" localSheetId="21" hidden="1">{#N/A,#N/A,FALSE,"EXTRNL";#N/A,#N/A,FALSE,"302L";#N/A,#N/A,FALSE,"401CL";#N/A,#N/A,FALSE,"303L";#N/A,#N/A,FALSE,"402CL";#N/A,#N/A,FALSE,"401KL";#N/A,#N/A,FALSE,"402KL"}</definedName>
    <definedName name="wrn.Capaciy._.Management._.Report._1" localSheetId="22" hidden="1">{#N/A,#N/A,FALSE,"EXTRNL";#N/A,#N/A,FALSE,"302L";#N/A,#N/A,FALSE,"401CL";#N/A,#N/A,FALSE,"303L";#N/A,#N/A,FALSE,"402CL";#N/A,#N/A,FALSE,"401KL";#N/A,#N/A,FALSE,"402KL"}</definedName>
    <definedName name="wrn.Capaciy._.Management._.Report._1" localSheetId="1" hidden="1">{#N/A,#N/A,FALSE,"EXTRNL";#N/A,#N/A,FALSE,"302L";#N/A,#N/A,FALSE,"401CL";#N/A,#N/A,FALSE,"303L";#N/A,#N/A,FALSE,"402CL";#N/A,#N/A,FALSE,"401KL";#N/A,#N/A,FALSE,"402KL"}</definedName>
    <definedName name="wrn.Capaciy._.Management._.Report._1" localSheetId="26" hidden="1">{#N/A,#N/A,FALSE,"EXTRNL";#N/A,#N/A,FALSE,"302L";#N/A,#N/A,FALSE,"401CL";#N/A,#N/A,FALSE,"303L";#N/A,#N/A,FALSE,"402CL";#N/A,#N/A,FALSE,"401KL";#N/A,#N/A,FALSE,"402KL"}</definedName>
    <definedName name="wrn.Capaciy._.Management._.Report._1" localSheetId="23"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26" hidden="1">{#N/A,#N/A,FALSE,"Matrix";#N/A,#N/A,FALSE,"Cash Flow";#N/A,#N/A,FALSE,"10 Year Cost Analysis"}</definedName>
    <definedName name="wrn.Cash._.Flow._.and._.Matrix." localSheetId="23" hidden="1">{#N/A,#N/A,FALSE,"Matrix";#N/A,#N/A,FALSE,"Cash Flow";#N/A,#N/A,FALSE,"10 Year Cost Analysis"}</definedName>
    <definedName name="wrn.Cash._.Flow._.and._.Matrix." hidden="1">{#N/A,#N/A,FALSE,"Matrix";#N/A,#N/A,FALSE,"Cash Flow";#N/A,#N/A,FALSE,"10 Year Cost Analysis"}</definedName>
    <definedName name="wrn.Cash._.Flow._.Statement." localSheetId="26" hidden="1">{"CashPrintArea",#N/A,FALSE,"Cash (c)"}</definedName>
    <definedName name="wrn.Cash._.Flow._.Statement." localSheetId="23" hidden="1">{"CashPrintArea",#N/A,FALSE,"Cash (c)"}</definedName>
    <definedName name="wrn.Cash._.Flow._.Statement." hidden="1">{"CashPrintArea",#N/A,FALSE,"Cash (c)"}</definedName>
    <definedName name="wrn.CASH._.FLOWS._.ONLY." localSheetId="26" hidden="1">{#N/A,#N/A,FALSE,"Assumptions";#N/A,#N/A,FALSE,"Consol CF";#N/A,#N/A,FALSE,"Hacienda CF";#N/A,#N/A,FALSE,"Chabot CF";#N/A,#N/A,FALSE,"Diablo CF"}</definedName>
    <definedName name="wrn.CASH._.FLOWS._.ONLY." localSheetId="23"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1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2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17" hidden="1">{#N/A,#N/A,TRUE,"Cover";#N/A,#N/A,TRUE,"Inputs";#N/A,#N/A,TRUE,"Results";#N/A,#N/A,TRUE,"Stats";#N/A,#N/A,TRUE,"Capital Cost";#N/A,#N/A,TRUE,"Income Statement";#N/A,#N/A,TRUE,"Cash Flows";#N/A,#N/A,TRUE,"Selldown";#N/A,#N/A,TRUE,"BookDep";#N/A,#N/A,TRUE,"Cash Taxes";#N/A,#N/A,TRUE,"O&amp;M";#N/A,#N/A,TRUE,"Graphs";#N/A,#N/A,TRUE,"Assumptions"}</definedName>
    <definedName name="wrn.Cashflow." localSheetId="18" hidden="1">{#N/A,#N/A,TRUE,"Cover";#N/A,#N/A,TRUE,"Inputs";#N/A,#N/A,TRUE,"Results";#N/A,#N/A,TRUE,"Stats";#N/A,#N/A,TRUE,"Capital Cost";#N/A,#N/A,TRUE,"Income Statement";#N/A,#N/A,TRUE,"Cash Flows";#N/A,#N/A,TRUE,"Selldown";#N/A,#N/A,TRUE,"BookDep";#N/A,#N/A,TRUE,"Cash Taxes";#N/A,#N/A,TRUE,"O&amp;M";#N/A,#N/A,TRUE,"Graphs";#N/A,#N/A,TRUE,"Assumptions"}</definedName>
    <definedName name="wrn.Cashflow." localSheetId="19" hidden="1">{#N/A,#N/A,TRUE,"Cover";#N/A,#N/A,TRUE,"Inputs";#N/A,#N/A,TRUE,"Results";#N/A,#N/A,TRUE,"Stats";#N/A,#N/A,TRUE,"Capital Cost";#N/A,#N/A,TRUE,"Income Statement";#N/A,#N/A,TRUE,"Cash Flows";#N/A,#N/A,TRUE,"Selldown";#N/A,#N/A,TRUE,"BookDep";#N/A,#N/A,TRUE,"Cash Taxes";#N/A,#N/A,TRUE,"O&amp;M";#N/A,#N/A,TRUE,"Graphs";#N/A,#N/A,TRUE,"Assumptions"}</definedName>
    <definedName name="wrn.Cashflow." localSheetId="20" hidden="1">{#N/A,#N/A,TRUE,"Cover";#N/A,#N/A,TRUE,"Inputs";#N/A,#N/A,TRUE,"Results";#N/A,#N/A,TRUE,"Stats";#N/A,#N/A,TRUE,"Capital Cost";#N/A,#N/A,TRUE,"Income Statement";#N/A,#N/A,TRUE,"Cash Flows";#N/A,#N/A,TRUE,"Selldown";#N/A,#N/A,TRUE,"BookDep";#N/A,#N/A,TRUE,"Cash Taxes";#N/A,#N/A,TRUE,"O&amp;M";#N/A,#N/A,TRUE,"Graphs";#N/A,#N/A,TRUE,"Assumptions"}</definedName>
    <definedName name="wrn.Cashflow." localSheetId="21" hidden="1">{#N/A,#N/A,TRUE,"Cover";#N/A,#N/A,TRUE,"Inputs";#N/A,#N/A,TRUE,"Results";#N/A,#N/A,TRUE,"Stats";#N/A,#N/A,TRUE,"Capital Cost";#N/A,#N/A,TRUE,"Income Statement";#N/A,#N/A,TRUE,"Cash Flows";#N/A,#N/A,TRUE,"Selldown";#N/A,#N/A,TRUE,"BookDep";#N/A,#N/A,TRUE,"Cash Taxes";#N/A,#N/A,TRUE,"O&amp;M";#N/A,#N/A,TRUE,"Graphs";#N/A,#N/A,TRUE,"Assumptions"}</definedName>
    <definedName name="wrn.Cashflow." localSheetId="22" hidden="1">{#N/A,#N/A,TRUE,"Cover";#N/A,#N/A,TRUE,"Inputs";#N/A,#N/A,TRUE,"Results";#N/A,#N/A,TRUE,"Stats";#N/A,#N/A,TRUE,"Capital Cost";#N/A,#N/A,TRUE,"Income Statement";#N/A,#N/A,TRUE,"Cash Flows";#N/A,#N/A,TRUE,"Selldown";#N/A,#N/A,TRUE,"BookDep";#N/A,#N/A,TRUE,"Cash Taxes";#N/A,#N/A,TRUE,"O&amp;M";#N/A,#N/A,TRUE,"Graphs";#N/A,#N/A,TRUE,"Assumptions"}</definedName>
    <definedName name="wrn.Cashflow." localSheetId="1" hidden="1">{#N/A,#N/A,TRUE,"Cover";#N/A,#N/A,TRUE,"Inputs";#N/A,#N/A,TRUE,"Results";#N/A,#N/A,TRUE,"Stats";#N/A,#N/A,TRUE,"Capital Cost";#N/A,#N/A,TRUE,"Income Statement";#N/A,#N/A,TRUE,"Cash Flows";#N/A,#N/A,TRUE,"Selldown";#N/A,#N/A,TRUE,"BookDep";#N/A,#N/A,TRUE,"Cash Taxes";#N/A,#N/A,TRUE,"O&amp;M";#N/A,#N/A,TRUE,"Graphs";#N/A,#N/A,TRUE,"Assumptions"}</definedName>
    <definedName name="wrn.Cashflow." localSheetId="26" hidden="1">{#N/A,#N/A,TRUE,"Cover";#N/A,#N/A,TRUE,"Inputs";#N/A,#N/A,TRUE,"Results";#N/A,#N/A,TRUE,"Stats";#N/A,#N/A,TRUE,"Capital Cost";#N/A,#N/A,TRUE,"Income Statement";#N/A,#N/A,TRUE,"Cash Flows";#N/A,#N/A,TRUE,"Selldown";#N/A,#N/A,TRUE,"BookDep";#N/A,#N/A,TRUE,"Cash Taxes";#N/A,#N/A,TRUE,"O&amp;M";#N/A,#N/A,TRUE,"Graphs";#N/A,#N/A,TRUE,"Assumptions"}</definedName>
    <definedName name="wrn.Cashflow." localSheetId="23"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26" hidden="1">{"CashPrintArea",#N/A,FALSE,"Cash (c)"}</definedName>
    <definedName name="wrn.CF._.Statement." localSheetId="23" hidden="1">{"CashPrintArea",#N/A,FALSE,"Cash (c)"}</definedName>
    <definedName name="wrn.CF._.Statement." hidden="1">{"CashPrintArea",#N/A,FALSE,"Cash (c)"}</definedName>
    <definedName name="wrn.CF._.Statement._.Base._.Case." localSheetId="26" hidden="1">{"CashPrintArea",#N/A,FALSE,"Cash (c)"}</definedName>
    <definedName name="wrn.CF._.Statement._.Base._.Case." localSheetId="23" hidden="1">{"CashPrintArea",#N/A,FALSE,"Cash (c)"}</definedName>
    <definedName name="wrn.CF._.Statement._.Base._.Case." hidden="1">{"CashPrintArea",#N/A,FALSE,"Cash (c)"}</definedName>
    <definedName name="wrn.CGE" localSheetId="17" hidden="1">{#N/A,#N/A,TRUE,"CIN-11";#N/A,#N/A,TRUE,"CIN-13";#N/A,#N/A,TRUE,"CIN-14";#N/A,#N/A,TRUE,"CIN-16";#N/A,#N/A,TRUE,"CIN-17";#N/A,#N/A,TRUE,"CIN-18";#N/A,#N/A,TRUE,"CIN Earnings To Fixed Charges";#N/A,#N/A,TRUE,"CIN Financial Ratios";#N/A,#N/A,TRUE,"CIN-IS";#N/A,#N/A,TRUE,"CIN-BS";#N/A,#N/A,TRUE,"CIN-CS";#N/A,#N/A,TRUE,"Invest In Unconsol Subs"}</definedName>
    <definedName name="wrn.CGE" localSheetId="18" hidden="1">{#N/A,#N/A,TRUE,"CIN-11";#N/A,#N/A,TRUE,"CIN-13";#N/A,#N/A,TRUE,"CIN-14";#N/A,#N/A,TRUE,"CIN-16";#N/A,#N/A,TRUE,"CIN-17";#N/A,#N/A,TRUE,"CIN-18";#N/A,#N/A,TRUE,"CIN Earnings To Fixed Charges";#N/A,#N/A,TRUE,"CIN Financial Ratios";#N/A,#N/A,TRUE,"CIN-IS";#N/A,#N/A,TRUE,"CIN-BS";#N/A,#N/A,TRUE,"CIN-CS";#N/A,#N/A,TRUE,"Invest In Unconsol Subs"}</definedName>
    <definedName name="wrn.CGE" localSheetId="19" hidden="1">{#N/A,#N/A,TRUE,"CIN-11";#N/A,#N/A,TRUE,"CIN-13";#N/A,#N/A,TRUE,"CIN-14";#N/A,#N/A,TRUE,"CIN-16";#N/A,#N/A,TRUE,"CIN-17";#N/A,#N/A,TRUE,"CIN-18";#N/A,#N/A,TRUE,"CIN Earnings To Fixed Charges";#N/A,#N/A,TRUE,"CIN Financial Ratios";#N/A,#N/A,TRUE,"CIN-IS";#N/A,#N/A,TRUE,"CIN-BS";#N/A,#N/A,TRUE,"CIN-CS";#N/A,#N/A,TRUE,"Invest In Unconsol Subs"}</definedName>
    <definedName name="wrn.CGE" localSheetId="20" hidden="1">{#N/A,#N/A,TRUE,"CIN-11";#N/A,#N/A,TRUE,"CIN-13";#N/A,#N/A,TRUE,"CIN-14";#N/A,#N/A,TRUE,"CIN-16";#N/A,#N/A,TRUE,"CIN-17";#N/A,#N/A,TRUE,"CIN-18";#N/A,#N/A,TRUE,"CIN Earnings To Fixed Charges";#N/A,#N/A,TRUE,"CIN Financial Ratios";#N/A,#N/A,TRUE,"CIN-IS";#N/A,#N/A,TRUE,"CIN-BS";#N/A,#N/A,TRUE,"CIN-CS";#N/A,#N/A,TRUE,"Invest In Unconsol Subs"}</definedName>
    <definedName name="wrn.CGE" localSheetId="21" hidden="1">{#N/A,#N/A,TRUE,"CIN-11";#N/A,#N/A,TRUE,"CIN-13";#N/A,#N/A,TRUE,"CIN-14";#N/A,#N/A,TRUE,"CIN-16";#N/A,#N/A,TRUE,"CIN-17";#N/A,#N/A,TRUE,"CIN-18";#N/A,#N/A,TRUE,"CIN Earnings To Fixed Charges";#N/A,#N/A,TRUE,"CIN Financial Ratios";#N/A,#N/A,TRUE,"CIN-IS";#N/A,#N/A,TRUE,"CIN-BS";#N/A,#N/A,TRUE,"CIN-CS";#N/A,#N/A,TRUE,"Invest In Unconsol Subs"}</definedName>
    <definedName name="wrn.CGE" localSheetId="22" hidden="1">{#N/A,#N/A,TRUE,"CIN-11";#N/A,#N/A,TRUE,"CIN-13";#N/A,#N/A,TRUE,"CIN-14";#N/A,#N/A,TRUE,"CIN-16";#N/A,#N/A,TRUE,"CIN-17";#N/A,#N/A,TRUE,"CIN-18";#N/A,#N/A,TRUE,"CIN Earnings To Fixed Charges";#N/A,#N/A,TRUE,"CIN Financial Ratios";#N/A,#N/A,TRUE,"CIN-IS";#N/A,#N/A,TRUE,"CIN-BS";#N/A,#N/A,TRUE,"CIN-CS";#N/A,#N/A,TRUE,"Invest In Unconsol Subs"}</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localSheetId="26" hidden="1">{#N/A,#N/A,TRUE,"CIN-11";#N/A,#N/A,TRUE,"CIN-13";#N/A,#N/A,TRUE,"CIN-14";#N/A,#N/A,TRUE,"CIN-16";#N/A,#N/A,TRUE,"CIN-17";#N/A,#N/A,TRUE,"CIN-18";#N/A,#N/A,TRUE,"CIN Earnings To Fixed Charges";#N/A,#N/A,TRUE,"CIN Financial Ratios";#N/A,#N/A,TRUE,"CIN-IS";#N/A,#N/A,TRUE,"CIN-BS";#N/A,#N/A,TRUE,"CIN-CS";#N/A,#N/A,TRUE,"Invest In Unconsol Subs"}</definedName>
    <definedName name="wrn.CGE" localSheetId="23"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17" hidden="1">{#N/A,#N/A,TRUE,"CIN-11";#N/A,#N/A,TRUE,"CIN-13";#N/A,#N/A,TRUE,"CIN-14";#N/A,#N/A,TRUE,"CIN-16";#N/A,#N/A,TRUE,"CIN-17";#N/A,#N/A,TRUE,"CIN-18";#N/A,#N/A,TRUE,"CIN Earnings To Fixed Charges";#N/A,#N/A,TRUE,"CIN Financial Ratios";#N/A,#N/A,TRUE,"CIN-IS";#N/A,#N/A,TRUE,"CIN-BS";#N/A,#N/A,TRUE,"CIN-CS";#N/A,#N/A,TRUE,"Invest In Unconsol Subs"}</definedName>
    <definedName name="wrn.CGE_1" localSheetId="18" hidden="1">{#N/A,#N/A,TRUE,"CIN-11";#N/A,#N/A,TRUE,"CIN-13";#N/A,#N/A,TRUE,"CIN-14";#N/A,#N/A,TRUE,"CIN-16";#N/A,#N/A,TRUE,"CIN-17";#N/A,#N/A,TRUE,"CIN-18";#N/A,#N/A,TRUE,"CIN Earnings To Fixed Charges";#N/A,#N/A,TRUE,"CIN Financial Ratios";#N/A,#N/A,TRUE,"CIN-IS";#N/A,#N/A,TRUE,"CIN-BS";#N/A,#N/A,TRUE,"CIN-CS";#N/A,#N/A,TRUE,"Invest In Unconsol Subs"}</definedName>
    <definedName name="wrn.CGE_1" localSheetId="19" hidden="1">{#N/A,#N/A,TRUE,"CIN-11";#N/A,#N/A,TRUE,"CIN-13";#N/A,#N/A,TRUE,"CIN-14";#N/A,#N/A,TRUE,"CIN-16";#N/A,#N/A,TRUE,"CIN-17";#N/A,#N/A,TRUE,"CIN-18";#N/A,#N/A,TRUE,"CIN Earnings To Fixed Charges";#N/A,#N/A,TRUE,"CIN Financial Ratios";#N/A,#N/A,TRUE,"CIN-IS";#N/A,#N/A,TRUE,"CIN-BS";#N/A,#N/A,TRUE,"CIN-CS";#N/A,#N/A,TRUE,"Invest In Unconsol Subs"}</definedName>
    <definedName name="wrn.CGE_1" localSheetId="20" hidden="1">{#N/A,#N/A,TRUE,"CIN-11";#N/A,#N/A,TRUE,"CIN-13";#N/A,#N/A,TRUE,"CIN-14";#N/A,#N/A,TRUE,"CIN-16";#N/A,#N/A,TRUE,"CIN-17";#N/A,#N/A,TRUE,"CIN-18";#N/A,#N/A,TRUE,"CIN Earnings To Fixed Charges";#N/A,#N/A,TRUE,"CIN Financial Ratios";#N/A,#N/A,TRUE,"CIN-IS";#N/A,#N/A,TRUE,"CIN-BS";#N/A,#N/A,TRUE,"CIN-CS";#N/A,#N/A,TRUE,"Invest In Unconsol Subs"}</definedName>
    <definedName name="wrn.CGE_1" localSheetId="21" hidden="1">{#N/A,#N/A,TRUE,"CIN-11";#N/A,#N/A,TRUE,"CIN-13";#N/A,#N/A,TRUE,"CIN-14";#N/A,#N/A,TRUE,"CIN-16";#N/A,#N/A,TRUE,"CIN-17";#N/A,#N/A,TRUE,"CIN-18";#N/A,#N/A,TRUE,"CIN Earnings To Fixed Charges";#N/A,#N/A,TRUE,"CIN Financial Ratios";#N/A,#N/A,TRUE,"CIN-IS";#N/A,#N/A,TRUE,"CIN-BS";#N/A,#N/A,TRUE,"CIN-CS";#N/A,#N/A,TRUE,"Invest In Unconsol Subs"}</definedName>
    <definedName name="wrn.CGE_1" localSheetId="22" hidden="1">{#N/A,#N/A,TRUE,"CIN-11";#N/A,#N/A,TRUE,"CIN-13";#N/A,#N/A,TRUE,"CIN-14";#N/A,#N/A,TRUE,"CIN-16";#N/A,#N/A,TRUE,"CIN-17";#N/A,#N/A,TRUE,"CIN-18";#N/A,#N/A,TRUE,"CIN Earnings To Fixed Charges";#N/A,#N/A,TRUE,"CIN Financial Ratios";#N/A,#N/A,TRUE,"CIN-IS";#N/A,#N/A,TRUE,"CIN-BS";#N/A,#N/A,TRUE,"CIN-CS";#N/A,#N/A,TRUE,"Invest In Unconsol Subs"}</definedName>
    <definedName name="wrn.CGE_1" localSheetId="1" hidden="1">{#N/A,#N/A,TRUE,"CIN-11";#N/A,#N/A,TRUE,"CIN-13";#N/A,#N/A,TRUE,"CIN-14";#N/A,#N/A,TRUE,"CIN-16";#N/A,#N/A,TRUE,"CIN-17";#N/A,#N/A,TRUE,"CIN-18";#N/A,#N/A,TRUE,"CIN Earnings To Fixed Charges";#N/A,#N/A,TRUE,"CIN Financial Ratios";#N/A,#N/A,TRUE,"CIN-IS";#N/A,#N/A,TRUE,"CIN-BS";#N/A,#N/A,TRUE,"CIN-CS";#N/A,#N/A,TRUE,"Invest In Unconsol Subs"}</definedName>
    <definedName name="wrn.CGE_1" localSheetId="26" hidden="1">{#N/A,#N/A,TRUE,"CIN-11";#N/A,#N/A,TRUE,"CIN-13";#N/A,#N/A,TRUE,"CIN-14";#N/A,#N/A,TRUE,"CIN-16";#N/A,#N/A,TRUE,"CIN-17";#N/A,#N/A,TRUE,"CIN-18";#N/A,#N/A,TRUE,"CIN Earnings To Fixed Charges";#N/A,#N/A,TRUE,"CIN Financial Ratios";#N/A,#N/A,TRUE,"CIN-IS";#N/A,#N/A,TRUE,"CIN-BS";#N/A,#N/A,TRUE,"CIN-CS";#N/A,#N/A,TRUE,"Invest In Unconsol Subs"}</definedName>
    <definedName name="wrn.CGE_1" localSheetId="23"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26" hidden="1">{#N/A,#N/A,FALSE,"Elec Deliv";#N/A,#N/A,FALSE,"Atlantic Pie";#N/A,#N/A,FALSE,"Bay Pie";#N/A,#N/A,FALSE,"New Castle Pie";#N/A,#N/A,FALSE,"Transmission Pie"}</definedName>
    <definedName name="wrn.ChartSet." localSheetId="23"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26"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2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1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2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7" hidden="1">{#N/A,#N/A,FALSE,"SUMMARY";#N/A,#N/A,FALSE,"INPUTDATA";#N/A,#N/A,FALSE,"Condenser Performance"}</definedName>
    <definedName name="wrn.Condenser._.Summary." localSheetId="18" hidden="1">{#N/A,#N/A,FALSE,"SUMMARY";#N/A,#N/A,FALSE,"INPUTDATA";#N/A,#N/A,FALSE,"Condenser Performance"}</definedName>
    <definedName name="wrn.Condenser._.Summary." localSheetId="19" hidden="1">{#N/A,#N/A,FALSE,"SUMMARY";#N/A,#N/A,FALSE,"INPUTDATA";#N/A,#N/A,FALSE,"Condenser Performance"}</definedName>
    <definedName name="wrn.Condenser._.Summary." localSheetId="20" hidden="1">{#N/A,#N/A,FALSE,"SUMMARY";#N/A,#N/A,FALSE,"INPUTDATA";#N/A,#N/A,FALSE,"Condenser Performance"}</definedName>
    <definedName name="wrn.Condenser._.Summary." localSheetId="21" hidden="1">{#N/A,#N/A,FALSE,"SUMMARY";#N/A,#N/A,FALSE,"INPUTDATA";#N/A,#N/A,FALSE,"Condenser Performance"}</definedName>
    <definedName name="wrn.Condenser._.Summary." localSheetId="22" hidden="1">{#N/A,#N/A,FALSE,"SUMMARY";#N/A,#N/A,FALSE,"INPUTDATA";#N/A,#N/A,FALSE,"Condenser Performance"}</definedName>
    <definedName name="wrn.Condenser._.Summary." localSheetId="1" hidden="1">{#N/A,#N/A,FALSE,"SUMMARY";#N/A,#N/A,FALSE,"INPUTDATA";#N/A,#N/A,FALSE,"Condenser Performance"}</definedName>
    <definedName name="wrn.Condenser._.Summary." localSheetId="26" hidden="1">{#N/A,#N/A,FALSE,"SUMMARY";#N/A,#N/A,FALSE,"INPUTDATA";#N/A,#N/A,FALSE,"Condenser Performance"}</definedName>
    <definedName name="wrn.Condenser._.Summary." localSheetId="23" hidden="1">{#N/A,#N/A,FALSE,"SUMMARY";#N/A,#N/A,FALSE,"INPUTDATA";#N/A,#N/A,FALSE,"Condenser Performance"}</definedName>
    <definedName name="wrn.Condenser._.Summary." hidden="1">{#N/A,#N/A,FALSE,"SUMMARY";#N/A,#N/A,FALSE,"INPUTDATA";#N/A,#N/A,FALSE,"Condenser Performance"}</definedName>
    <definedName name="wrn.contributory._.asset._.charges." localSheetId="17" hidden="1">{"contributory1",#N/A,FALSE,"Contributory Assets Detail";"contributory2",#N/A,FALSE,"Contributory Assets Detail"}</definedName>
    <definedName name="wrn.contributory._.asset._.charges." localSheetId="18" hidden="1">{"contributory1",#N/A,FALSE,"Contributory Assets Detail";"contributory2",#N/A,FALSE,"Contributory Assets Detail"}</definedName>
    <definedName name="wrn.contributory._.asset._.charges." localSheetId="19" hidden="1">{"contributory1",#N/A,FALSE,"Contributory Assets Detail";"contributory2",#N/A,FALSE,"Contributory Assets Detail"}</definedName>
    <definedName name="wrn.contributory._.asset._.charges." localSheetId="20" hidden="1">{"contributory1",#N/A,FALSE,"Contributory Assets Detail";"contributory2",#N/A,FALSE,"Contributory Assets Detail"}</definedName>
    <definedName name="wrn.contributory._.asset._.charges." localSheetId="21" hidden="1">{"contributory1",#N/A,FALSE,"Contributory Assets Detail";"contributory2",#N/A,FALSE,"Contributory Assets Detail"}</definedName>
    <definedName name="wrn.contributory._.asset._.charges." localSheetId="22" hidden="1">{"contributory1",#N/A,FALSE,"Contributory Assets Detail";"contributory2",#N/A,FALSE,"Contributory Assets Detail"}</definedName>
    <definedName name="wrn.contributory._.asset._.charges." localSheetId="1" hidden="1">{"contributory1",#N/A,FALSE,"Contributory Assets Detail";"contributory2",#N/A,FALSE,"Contributory Assets Detail"}</definedName>
    <definedName name="wrn.contributory._.asset._.charges." localSheetId="26" hidden="1">{"contributory1",#N/A,FALSE,"Contributory Assets Detail";"contributory2",#N/A,FALSE,"Contributory Assets Detail"}</definedName>
    <definedName name="wrn.contributory._.asset._.charges." localSheetId="23"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17" hidden="1">{"contributory1",#N/A,FALSE,"Contributory Assets Detail";"contributory2",#N/A,FALSE,"Contributory Assets Detail"}</definedName>
    <definedName name="wrn.contributory._.asset._.charges._1" localSheetId="18" hidden="1">{"contributory1",#N/A,FALSE,"Contributory Assets Detail";"contributory2",#N/A,FALSE,"Contributory Assets Detail"}</definedName>
    <definedName name="wrn.contributory._.asset._.charges._1" localSheetId="19" hidden="1">{"contributory1",#N/A,FALSE,"Contributory Assets Detail";"contributory2",#N/A,FALSE,"Contributory Assets Detail"}</definedName>
    <definedName name="wrn.contributory._.asset._.charges._1" localSheetId="20" hidden="1">{"contributory1",#N/A,FALSE,"Contributory Assets Detail";"contributory2",#N/A,FALSE,"Contributory Assets Detail"}</definedName>
    <definedName name="wrn.contributory._.asset._.charges._1" localSheetId="21" hidden="1">{"contributory1",#N/A,FALSE,"Contributory Assets Detail";"contributory2",#N/A,FALSE,"Contributory Assets Detail"}</definedName>
    <definedName name="wrn.contributory._.asset._.charges._1" localSheetId="22" hidden="1">{"contributory1",#N/A,FALSE,"Contributory Assets Detail";"contributory2",#N/A,FALSE,"Contributory Assets Detail"}</definedName>
    <definedName name="wrn.contributory._.asset._.charges._1" localSheetId="1" hidden="1">{"contributory1",#N/A,FALSE,"Contributory Assets Detail";"contributory2",#N/A,FALSE,"Contributory Assets Detail"}</definedName>
    <definedName name="wrn.contributory._.asset._.charges._1" localSheetId="26" hidden="1">{"contributory1",#N/A,FALSE,"Contributory Assets Detail";"contributory2",#N/A,FALSE,"Contributory Assets Detail"}</definedName>
    <definedName name="wrn.contributory._.asset._.charges._1" localSheetId="23"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17" hidden="1">{#N/A,#N/A,FALSE,"T COST";#N/A,#N/A,FALSE,"COST_FH"}</definedName>
    <definedName name="wrn.COST." localSheetId="18" hidden="1">{#N/A,#N/A,FALSE,"T COST";#N/A,#N/A,FALSE,"COST_FH"}</definedName>
    <definedName name="wrn.COST." localSheetId="19" hidden="1">{#N/A,#N/A,FALSE,"T COST";#N/A,#N/A,FALSE,"COST_FH"}</definedName>
    <definedName name="wrn.COST." localSheetId="20" hidden="1">{#N/A,#N/A,FALSE,"T COST";#N/A,#N/A,FALSE,"COST_FH"}</definedName>
    <definedName name="wrn.COST." localSheetId="21" hidden="1">{#N/A,#N/A,FALSE,"T COST";#N/A,#N/A,FALSE,"COST_FH"}</definedName>
    <definedName name="wrn.COST." localSheetId="22" hidden="1">{#N/A,#N/A,FALSE,"T COST";#N/A,#N/A,FALSE,"COST_FH"}</definedName>
    <definedName name="wrn.COST." localSheetId="1" hidden="1">{#N/A,#N/A,FALSE,"T COST";#N/A,#N/A,FALSE,"COST_FH"}</definedName>
    <definedName name="wrn.COST." localSheetId="26" hidden="1">{#N/A,#N/A,FALSE,"T COST";#N/A,#N/A,FALSE,"COST_FH"}</definedName>
    <definedName name="wrn.COST." localSheetId="23" hidden="1">{#N/A,#N/A,FALSE,"T COST";#N/A,#N/A,FALSE,"COST_FH"}</definedName>
    <definedName name="wrn.COST." hidden="1">{#N/A,#N/A,FALSE,"T COST";#N/A,#N/A,FALSE,"COST_FH"}</definedName>
    <definedName name="wrn.CPB." localSheetId="26" hidden="1">{#N/A;#N/A;FALSE;"CPB"}</definedName>
    <definedName name="wrn.CPB." localSheetId="23" hidden="1">{#N/A;#N/A;FALSE;"CPB"}</definedName>
    <definedName name="wrn.CPB." hidden="1">{#N/A;#N/A;FALSE;"CPB"}</definedName>
    <definedName name="wrn.Credit._.Summary." localSheetId="26" hidden="1">{#N/A;#N/A;FALSE;"Credit Summary"}</definedName>
    <definedName name="wrn.Credit._.Summary." localSheetId="23" hidden="1">{#N/A;#N/A;FALSE;"Credit Summary"}</definedName>
    <definedName name="wrn.Credit._.Summary." hidden="1">{#N/A;#N/A;FALSE;"Credit Summary"}</definedName>
    <definedName name="wrn.DACOM._.광전송장치._.투찰가._.검토." localSheetId="17" hidden="1">{#N/A,#N/A,FALSE,"DAOCM 2차 검토"}</definedName>
    <definedName name="wrn.DACOM._.광전송장치._.투찰가._.검토." localSheetId="18" hidden="1">{#N/A,#N/A,FALSE,"DAOCM 2차 검토"}</definedName>
    <definedName name="wrn.DACOM._.광전송장치._.투찰가._.검토." localSheetId="19" hidden="1">{#N/A,#N/A,FALSE,"DAOCM 2차 검토"}</definedName>
    <definedName name="wrn.DACOM._.광전송장치._.투찰가._.검토." localSheetId="20" hidden="1">{#N/A,#N/A,FALSE,"DAOCM 2차 검토"}</definedName>
    <definedName name="wrn.DACOM._.광전송장치._.투찰가._.검토." localSheetId="21" hidden="1">{#N/A,#N/A,FALSE,"DAOCM 2차 검토"}</definedName>
    <definedName name="wrn.DACOM._.광전송장치._.투찰가._.검토." localSheetId="22" hidden="1">{#N/A,#N/A,FALSE,"DAOCM 2차 검토"}</definedName>
    <definedName name="wrn.DACOM._.광전송장치._.투찰가._.검토." localSheetId="1" hidden="1">{#N/A,#N/A,FALSE,"DAOCM 2차 검토"}</definedName>
    <definedName name="wrn.DACOM._.광전송장치._.투찰가._.검토." localSheetId="26" hidden="1">{#N/A,#N/A,FALSE,"DAOCM 2차 검토"}</definedName>
    <definedName name="wrn.DACOM._.광전송장치._.투찰가._.검토." localSheetId="23" hidden="1">{#N/A,#N/A,FALSE,"DAOCM 2차 검토"}</definedName>
    <definedName name="wrn.DACOM._.광전송장치._.투찰가._.검토." hidden="1">{#N/A,#N/A,FALSE,"DAOCM 2차 검토"}</definedName>
    <definedName name="wrn.Data._.dump." localSheetId="26" hidden="1">{"Input Data",#N/A,FALSE,"Input";"Income and Cash Flow",#N/A,FALSE,"Calculations"}</definedName>
    <definedName name="wrn.Data._.dump." localSheetId="23" hidden="1">{"Input Data",#N/A,FALSE,"Input";"Income and Cash Flow",#N/A,FALSE,"Calculations"}</definedName>
    <definedName name="wrn.Data._.dump." hidden="1">{"Input Data",#N/A,FALSE,"Input";"Income and Cash Flow",#N/A,FALSE,"Calculations"}</definedName>
    <definedName name="wrn.DATABASE." localSheetId="26" hidden="1">{"DBINPUT1",#N/A,FALSE,"Database";"DBINPUT2",#N/A,FALSE,"Database"}</definedName>
    <definedName name="wrn.DATABASE." localSheetId="23" hidden="1">{"DBINPUT1",#N/A,FALSE,"Database";"DBINPUT2",#N/A,FALSE,"Database"}</definedName>
    <definedName name="wrn.DATABASE." hidden="1">{"DBINPUT1",#N/A,FALSE,"Database";"DBINPUT2",#N/A,FALSE,"Database"}</definedName>
    <definedName name="wrn.DCF._.Valuation." localSheetId="17" hidden="1">{"value box",#N/A,TRUE,"DPL Inc. Fin Statements";"unlevered free cash flows",#N/A,TRUE,"DPL Inc. Fin Statements"}</definedName>
    <definedName name="wrn.DCF._.Valuation." localSheetId="18" hidden="1">{"value box",#N/A,TRUE,"DPL Inc. Fin Statements";"unlevered free cash flows",#N/A,TRUE,"DPL Inc. Fin Statements"}</definedName>
    <definedName name="wrn.DCF._.Valuation." localSheetId="19" hidden="1">{"value box",#N/A,TRUE,"DPL Inc. Fin Statements";"unlevered free cash flows",#N/A,TRUE,"DPL Inc. Fin Statements"}</definedName>
    <definedName name="wrn.DCF._.Valuation." localSheetId="20" hidden="1">{"value box",#N/A,TRUE,"DPL Inc. Fin Statements";"unlevered free cash flows",#N/A,TRUE,"DPL Inc. Fin Statements"}</definedName>
    <definedName name="wrn.DCF._.Valuation." localSheetId="21" hidden="1">{"value box",#N/A,TRUE,"DPL Inc. Fin Statements";"unlevered free cash flows",#N/A,TRUE,"DPL Inc. Fin Statements"}</definedName>
    <definedName name="wrn.DCF._.Valuation." localSheetId="22"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localSheetId="26" hidden="1">{"value box",#N/A,TRUE,"DPL Inc. Fin Statements";"unlevered free cash flows",#N/A,TRUE,"DPL Inc. Fin Statements"}</definedName>
    <definedName name="wrn.DCF._.Valuation." localSheetId="23"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17" hidden="1">{"value box",#N/A,TRUE,"DPL Inc. Fin Statements";"unlevered free cash flows",#N/A,TRUE,"DPL Inc. Fin Statements"}</definedName>
    <definedName name="wrn.DCF._.Valuation._1" localSheetId="18" hidden="1">{"value box",#N/A,TRUE,"DPL Inc. Fin Statements";"unlevered free cash flows",#N/A,TRUE,"DPL Inc. Fin Statements"}</definedName>
    <definedName name="wrn.DCF._.Valuation._1" localSheetId="19" hidden="1">{"value box",#N/A,TRUE,"DPL Inc. Fin Statements";"unlevered free cash flows",#N/A,TRUE,"DPL Inc. Fin Statements"}</definedName>
    <definedName name="wrn.DCF._.Valuation._1" localSheetId="20" hidden="1">{"value box",#N/A,TRUE,"DPL Inc. Fin Statements";"unlevered free cash flows",#N/A,TRUE,"DPL Inc. Fin Statements"}</definedName>
    <definedName name="wrn.DCF._.Valuation._1" localSheetId="21" hidden="1">{"value box",#N/A,TRUE,"DPL Inc. Fin Statements";"unlevered free cash flows",#N/A,TRUE,"DPL Inc. Fin Statements"}</definedName>
    <definedName name="wrn.DCF._.Valuation._1" localSheetId="22" hidden="1">{"value box",#N/A,TRUE,"DPL Inc. Fin Statements";"unlevered free cash flows",#N/A,TRUE,"DPL Inc. Fin Statements"}</definedName>
    <definedName name="wrn.DCF._.Valuation._1" localSheetId="1" hidden="1">{"value box",#N/A,TRUE,"DPL Inc. Fin Statements";"unlevered free cash flows",#N/A,TRUE,"DPL Inc. Fin Statements"}</definedName>
    <definedName name="wrn.DCF._.Valuation._1" localSheetId="26" hidden="1">{"value box",#N/A,TRUE,"DPL Inc. Fin Statements";"unlevered free cash flows",#N/A,TRUE,"DPL Inc. Fin Statements"}</definedName>
    <definedName name="wrn.DCF._.Valuation._1" localSheetId="23"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17" hidden="1">{"debt summary",#N/A,FALSE,"Debt";"loan details",#N/A,FALSE,"Debt"}</definedName>
    <definedName name="wrn.Debt." localSheetId="18" hidden="1">{"debt summary",#N/A,FALSE,"Debt";"loan details",#N/A,FALSE,"Debt"}</definedName>
    <definedName name="wrn.Debt." localSheetId="19" hidden="1">{"debt summary",#N/A,FALSE,"Debt";"loan details",#N/A,FALSE,"Debt"}</definedName>
    <definedName name="wrn.Debt." localSheetId="20" hidden="1">{"debt summary",#N/A,FALSE,"Debt";"loan details",#N/A,FALSE,"Debt"}</definedName>
    <definedName name="wrn.Debt." localSheetId="21" hidden="1">{"debt summary",#N/A,FALSE,"Debt";"loan details",#N/A,FALSE,"Debt"}</definedName>
    <definedName name="wrn.Debt." localSheetId="22" hidden="1">{"debt summary",#N/A,FALSE,"Debt";"loan details",#N/A,FALSE,"Debt"}</definedName>
    <definedName name="wrn.Debt." localSheetId="1" hidden="1">{"debt summary",#N/A,FALSE,"Debt";"loan details",#N/A,FALSE,"Debt"}</definedName>
    <definedName name="wrn.Debt." localSheetId="26" hidden="1">{"debt summary",#N/A,FALSE,"Debt";"loan details",#N/A,FALSE,"Debt"}</definedName>
    <definedName name="wrn.Debt." localSheetId="23" hidden="1">{"debt summary",#N/A,FALSE,"Debt";"loan details",#N/A,FALSE,"Debt"}</definedName>
    <definedName name="wrn.Debt." hidden="1">{"debt summary",#N/A,FALSE,"Debt";"loan details",#N/A,FALSE,"Debt"}</definedName>
    <definedName name="wrn.Debt._1" localSheetId="17" hidden="1">{"debt summary",#N/A,FALSE,"Debt";"loan details",#N/A,FALSE,"Debt"}</definedName>
    <definedName name="wrn.Debt._1" localSheetId="18" hidden="1">{"debt summary",#N/A,FALSE,"Debt";"loan details",#N/A,FALSE,"Debt"}</definedName>
    <definedName name="wrn.Debt._1" localSheetId="19" hidden="1">{"debt summary",#N/A,FALSE,"Debt";"loan details",#N/A,FALSE,"Debt"}</definedName>
    <definedName name="wrn.Debt._1" localSheetId="20" hidden="1">{"debt summary",#N/A,FALSE,"Debt";"loan details",#N/A,FALSE,"Debt"}</definedName>
    <definedName name="wrn.Debt._1" localSheetId="21" hidden="1">{"debt summary",#N/A,FALSE,"Debt";"loan details",#N/A,FALSE,"Debt"}</definedName>
    <definedName name="wrn.Debt._1" localSheetId="22" hidden="1">{"debt summary",#N/A,FALSE,"Debt";"loan details",#N/A,FALSE,"Debt"}</definedName>
    <definedName name="wrn.Debt._1" localSheetId="1" hidden="1">{"debt summary",#N/A,FALSE,"Debt";"loan details",#N/A,FALSE,"Debt"}</definedName>
    <definedName name="wrn.Debt._1" localSheetId="26" hidden="1">{"debt summary",#N/A,FALSE,"Debt";"loan details",#N/A,FALSE,"Debt"}</definedName>
    <definedName name="wrn.Debt._1" localSheetId="23" hidden="1">{"debt summary",#N/A,FALSE,"Debt";"loan details",#N/A,FALSE,"Debt"}</definedName>
    <definedName name="wrn.Debt._1" hidden="1">{"debt summary",#N/A,FALSE,"Debt";"loan details",#N/A,FALSE,"Debt"}</definedName>
    <definedName name="wrn.Deferral._.Forecast." localSheetId="26" hidden="1">{"Summary Deferral Forecast",#N/A,FALSE,"Deferral Forecast";"BGS Deferral Forecast",#N/A,FALSE,"BGS Deferral";"NNC Deferral Forecast",#N/A,FALSE,"NNC Deferral";"MTCDeferralForecast",#N/A,FALSE,"MTC Deferral";"SBC Deferral Forecast",#N/A,FALSE,"SBC Deferral"}</definedName>
    <definedName name="wrn.Deferral._.Forecast." localSheetId="23"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26" hidden="1">{#N/A;#N/A;FALSE;"Delt Data"}</definedName>
    <definedName name="wrn.Deltek._.Upload." localSheetId="23" hidden="1">{#N/A;#N/A;FALSE;"Delt Data"}</definedName>
    <definedName name="wrn.Deltek._.Upload." hidden="1">{#N/A;#N/A;FALSE;"Delt Data"}</definedName>
    <definedName name="wrn.DetailThru2007." localSheetId="1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2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1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2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17" hidden="1">{"document1",#N/A,FALSE,"Documentation";"document2",#N/A,FALSE,"Documentation"}</definedName>
    <definedName name="wrn.documentation." localSheetId="18" hidden="1">{"document1",#N/A,FALSE,"Documentation";"document2",#N/A,FALSE,"Documentation"}</definedName>
    <definedName name="wrn.documentation." localSheetId="19" hidden="1">{"document1",#N/A,FALSE,"Documentation";"document2",#N/A,FALSE,"Documentation"}</definedName>
    <definedName name="wrn.documentation." localSheetId="20" hidden="1">{"document1",#N/A,FALSE,"Documentation";"document2",#N/A,FALSE,"Documentation"}</definedName>
    <definedName name="wrn.documentation." localSheetId="21" hidden="1">{"document1",#N/A,FALSE,"Documentation";"document2",#N/A,FALSE,"Documentation"}</definedName>
    <definedName name="wrn.documentation." localSheetId="22" hidden="1">{"document1",#N/A,FALSE,"Documentation";"document2",#N/A,FALSE,"Documentation"}</definedName>
    <definedName name="wrn.documentation." localSheetId="1" hidden="1">{"document1",#N/A,FALSE,"Documentation";"document2",#N/A,FALSE,"Documentation"}</definedName>
    <definedName name="wrn.documentation." localSheetId="26" hidden="1">{"document1",#N/A,FALSE,"Documentation";"document2",#N/A,FALSE,"Documentation"}</definedName>
    <definedName name="wrn.documentation." localSheetId="23" hidden="1">{"document1",#N/A,FALSE,"Documentation";"document2",#N/A,FALSE,"Documentation"}</definedName>
    <definedName name="wrn.documentation." hidden="1">{"document1",#N/A,FALSE,"Documentation";"document2",#N/A,FALSE,"Documentation"}</definedName>
    <definedName name="wrn.documentation._1" localSheetId="17" hidden="1">{"document1",#N/A,FALSE,"Documentation";"document2",#N/A,FALSE,"Documentation"}</definedName>
    <definedName name="wrn.documentation._1" localSheetId="18" hidden="1">{"document1",#N/A,FALSE,"Documentation";"document2",#N/A,FALSE,"Documentation"}</definedName>
    <definedName name="wrn.documentation._1" localSheetId="19" hidden="1">{"document1",#N/A,FALSE,"Documentation";"document2",#N/A,FALSE,"Documentation"}</definedName>
    <definedName name="wrn.documentation._1" localSheetId="20" hidden="1">{"document1",#N/A,FALSE,"Documentation";"document2",#N/A,FALSE,"Documentation"}</definedName>
    <definedName name="wrn.documentation._1" localSheetId="21" hidden="1">{"document1",#N/A,FALSE,"Documentation";"document2",#N/A,FALSE,"Documentation"}</definedName>
    <definedName name="wrn.documentation._1" localSheetId="22" hidden="1">{"document1",#N/A,FALSE,"Documentation";"document2",#N/A,FALSE,"Documentation"}</definedName>
    <definedName name="wrn.documentation._1" localSheetId="1" hidden="1">{"document1",#N/A,FALSE,"Documentation";"document2",#N/A,FALSE,"Documentation"}</definedName>
    <definedName name="wrn.documentation._1" localSheetId="26" hidden="1">{"document1",#N/A,FALSE,"Documentation";"document2",#N/A,FALSE,"Documentation"}</definedName>
    <definedName name="wrn.documentation._1" localSheetId="23" hidden="1">{"document1",#N/A,FALSE,"Documentation";"document2",#N/A,FALSE,"Documentation"}</definedName>
    <definedName name="wrn.documentation._1" hidden="1">{"document1",#N/A,FALSE,"Documentation";"document2",#N/A,FALSE,"Documentation"}</definedName>
    <definedName name="wrn.Earnings._.Model."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17" hidden="1">{#N/A,#N/A,FALSE,"schA"}</definedName>
    <definedName name="wrn.ECR." localSheetId="18" hidden="1">{#N/A,#N/A,FALSE,"schA"}</definedName>
    <definedName name="wrn.ECR." localSheetId="19" hidden="1">{#N/A,#N/A,FALSE,"schA"}</definedName>
    <definedName name="wrn.ECR." localSheetId="20" hidden="1">{#N/A,#N/A,FALSE,"schA"}</definedName>
    <definedName name="wrn.ECR." localSheetId="21" hidden="1">{#N/A,#N/A,FALSE,"schA"}</definedName>
    <definedName name="wrn.ECR." localSheetId="22" hidden="1">{#N/A,#N/A,FALSE,"schA"}</definedName>
    <definedName name="wrn.ECR." localSheetId="1" hidden="1">{#N/A,#N/A,FALSE,"schA"}</definedName>
    <definedName name="wrn.ECR." localSheetId="26" hidden="1">{#N/A,#N/A,FALSE,"schA"}</definedName>
    <definedName name="wrn.ECR." localSheetId="23" hidden="1">{#N/A,#N/A,FALSE,"schA"}</definedName>
    <definedName name="wrn.ECR." hidden="1">{#N/A,#N/A,FALSE,"schA"}</definedName>
    <definedName name="wrn.ECR._1" localSheetId="17" hidden="1">{#N/A,#N/A,FALSE,"schA"}</definedName>
    <definedName name="wrn.ECR._1" localSheetId="18" hidden="1">{#N/A,#N/A,FALSE,"schA"}</definedName>
    <definedName name="wrn.ECR._1" localSheetId="19" hidden="1">{#N/A,#N/A,FALSE,"schA"}</definedName>
    <definedName name="wrn.ECR._1" localSheetId="20" hidden="1">{#N/A,#N/A,FALSE,"schA"}</definedName>
    <definedName name="wrn.ECR._1" localSheetId="21" hidden="1">{#N/A,#N/A,FALSE,"schA"}</definedName>
    <definedName name="wrn.ECR._1" localSheetId="22" hidden="1">{#N/A,#N/A,FALSE,"schA"}</definedName>
    <definedName name="wrn.ECR._1" localSheetId="1" hidden="1">{#N/A,#N/A,FALSE,"schA"}</definedName>
    <definedName name="wrn.ECR._1" localSheetId="26" hidden="1">{#N/A,#N/A,FALSE,"schA"}</definedName>
    <definedName name="wrn.ECR._1" localSheetId="23" hidden="1">{#N/A,#N/A,FALSE,"schA"}</definedName>
    <definedName name="wrn.ECR._1" hidden="1">{#N/A,#N/A,FALSE,"schA"}</definedName>
    <definedName name="wrn.ECR._1_1" localSheetId="17" hidden="1">{#N/A,#N/A,FALSE,"schA"}</definedName>
    <definedName name="wrn.ECR._1_1" localSheetId="18" hidden="1">{#N/A,#N/A,FALSE,"schA"}</definedName>
    <definedName name="wrn.ECR._1_1" localSheetId="19" hidden="1">{#N/A,#N/A,FALSE,"schA"}</definedName>
    <definedName name="wrn.ECR._1_1" localSheetId="20" hidden="1">{#N/A,#N/A,FALSE,"schA"}</definedName>
    <definedName name="wrn.ECR._1_1" localSheetId="21" hidden="1">{#N/A,#N/A,FALSE,"schA"}</definedName>
    <definedName name="wrn.ECR._1_1" localSheetId="22" hidden="1">{#N/A,#N/A,FALSE,"schA"}</definedName>
    <definedName name="wrn.ECR._1_1" localSheetId="1" hidden="1">{#N/A,#N/A,FALSE,"schA"}</definedName>
    <definedName name="wrn.ECR._1_1" localSheetId="26" hidden="1">{#N/A,#N/A,FALSE,"schA"}</definedName>
    <definedName name="wrn.ECR._1_1" localSheetId="23" hidden="1">{#N/A,#N/A,FALSE,"schA"}</definedName>
    <definedName name="wrn.ECR._1_1" hidden="1">{#N/A,#N/A,FALSE,"schA"}</definedName>
    <definedName name="wrn.ECR._1_2" localSheetId="17" hidden="1">{#N/A,#N/A,FALSE,"schA"}</definedName>
    <definedName name="wrn.ECR._1_2" localSheetId="18" hidden="1">{#N/A,#N/A,FALSE,"schA"}</definedName>
    <definedName name="wrn.ECR._1_2" localSheetId="19" hidden="1">{#N/A,#N/A,FALSE,"schA"}</definedName>
    <definedName name="wrn.ECR._1_2" localSheetId="20" hidden="1">{#N/A,#N/A,FALSE,"schA"}</definedName>
    <definedName name="wrn.ECR._1_2" localSheetId="21" hidden="1">{#N/A,#N/A,FALSE,"schA"}</definedName>
    <definedName name="wrn.ECR._1_2" localSheetId="22" hidden="1">{#N/A,#N/A,FALSE,"schA"}</definedName>
    <definedName name="wrn.ECR._1_2" localSheetId="1" hidden="1">{#N/A,#N/A,FALSE,"schA"}</definedName>
    <definedName name="wrn.ECR._1_2" localSheetId="26" hidden="1">{#N/A,#N/A,FALSE,"schA"}</definedName>
    <definedName name="wrn.ECR._1_2" localSheetId="23" hidden="1">{#N/A,#N/A,FALSE,"schA"}</definedName>
    <definedName name="wrn.ECR._1_2" hidden="1">{#N/A,#N/A,FALSE,"schA"}</definedName>
    <definedName name="wrn.ECR._1_3" localSheetId="17" hidden="1">{#N/A,#N/A,FALSE,"schA"}</definedName>
    <definedName name="wrn.ECR._1_3" localSheetId="18" hidden="1">{#N/A,#N/A,FALSE,"schA"}</definedName>
    <definedName name="wrn.ECR._1_3" localSheetId="19" hidden="1">{#N/A,#N/A,FALSE,"schA"}</definedName>
    <definedName name="wrn.ECR._1_3" localSheetId="20" hidden="1">{#N/A,#N/A,FALSE,"schA"}</definedName>
    <definedName name="wrn.ECR._1_3" localSheetId="21" hidden="1">{#N/A,#N/A,FALSE,"schA"}</definedName>
    <definedName name="wrn.ECR._1_3" localSheetId="22" hidden="1">{#N/A,#N/A,FALSE,"schA"}</definedName>
    <definedName name="wrn.ECR._1_3" localSheetId="1" hidden="1">{#N/A,#N/A,FALSE,"schA"}</definedName>
    <definedName name="wrn.ECR._1_3" localSheetId="26" hidden="1">{#N/A,#N/A,FALSE,"schA"}</definedName>
    <definedName name="wrn.ECR._1_3" localSheetId="23" hidden="1">{#N/A,#N/A,FALSE,"schA"}</definedName>
    <definedName name="wrn.ECR._1_3" hidden="1">{#N/A,#N/A,FALSE,"schA"}</definedName>
    <definedName name="wrn.ECR._2" localSheetId="17" hidden="1">{#N/A,#N/A,FALSE,"schA"}</definedName>
    <definedName name="wrn.ECR._2" localSheetId="18" hidden="1">{#N/A,#N/A,FALSE,"schA"}</definedName>
    <definedName name="wrn.ECR._2" localSheetId="19" hidden="1">{#N/A,#N/A,FALSE,"schA"}</definedName>
    <definedName name="wrn.ECR._2" localSheetId="20" hidden="1">{#N/A,#N/A,FALSE,"schA"}</definedName>
    <definedName name="wrn.ECR._2" localSheetId="21" hidden="1">{#N/A,#N/A,FALSE,"schA"}</definedName>
    <definedName name="wrn.ECR._2" localSheetId="22" hidden="1">{#N/A,#N/A,FALSE,"schA"}</definedName>
    <definedName name="wrn.ECR._2" localSheetId="1" hidden="1">{#N/A,#N/A,FALSE,"schA"}</definedName>
    <definedName name="wrn.ECR._2" localSheetId="26" hidden="1">{#N/A,#N/A,FALSE,"schA"}</definedName>
    <definedName name="wrn.ECR._2" localSheetId="23" hidden="1">{#N/A,#N/A,FALSE,"schA"}</definedName>
    <definedName name="wrn.ECR._2" hidden="1">{#N/A,#N/A,FALSE,"schA"}</definedName>
    <definedName name="wrn.ECR._2_1" localSheetId="17" hidden="1">{#N/A,#N/A,FALSE,"schA"}</definedName>
    <definedName name="wrn.ECR._2_1" localSheetId="18" hidden="1">{#N/A,#N/A,FALSE,"schA"}</definedName>
    <definedName name="wrn.ECR._2_1" localSheetId="19" hidden="1">{#N/A,#N/A,FALSE,"schA"}</definedName>
    <definedName name="wrn.ECR._2_1" localSheetId="20" hidden="1">{#N/A,#N/A,FALSE,"schA"}</definedName>
    <definedName name="wrn.ECR._2_1" localSheetId="21" hidden="1">{#N/A,#N/A,FALSE,"schA"}</definedName>
    <definedName name="wrn.ECR._2_1" localSheetId="22" hidden="1">{#N/A,#N/A,FALSE,"schA"}</definedName>
    <definedName name="wrn.ECR._2_1" localSheetId="1" hidden="1">{#N/A,#N/A,FALSE,"schA"}</definedName>
    <definedName name="wrn.ECR._2_1" localSheetId="26" hidden="1">{#N/A,#N/A,FALSE,"schA"}</definedName>
    <definedName name="wrn.ECR._2_1" localSheetId="23" hidden="1">{#N/A,#N/A,FALSE,"schA"}</definedName>
    <definedName name="wrn.ECR._2_1" hidden="1">{#N/A,#N/A,FALSE,"schA"}</definedName>
    <definedName name="wrn.ECR._2_2" localSheetId="17" hidden="1">{#N/A,#N/A,FALSE,"schA"}</definedName>
    <definedName name="wrn.ECR._2_2" localSheetId="18" hidden="1">{#N/A,#N/A,FALSE,"schA"}</definedName>
    <definedName name="wrn.ECR._2_2" localSheetId="19" hidden="1">{#N/A,#N/A,FALSE,"schA"}</definedName>
    <definedName name="wrn.ECR._2_2" localSheetId="20" hidden="1">{#N/A,#N/A,FALSE,"schA"}</definedName>
    <definedName name="wrn.ECR._2_2" localSheetId="21" hidden="1">{#N/A,#N/A,FALSE,"schA"}</definedName>
    <definedName name="wrn.ECR._2_2" localSheetId="22" hidden="1">{#N/A,#N/A,FALSE,"schA"}</definedName>
    <definedName name="wrn.ECR._2_2" localSheetId="1" hidden="1">{#N/A,#N/A,FALSE,"schA"}</definedName>
    <definedName name="wrn.ECR._2_2" localSheetId="26" hidden="1">{#N/A,#N/A,FALSE,"schA"}</definedName>
    <definedName name="wrn.ECR._2_2" localSheetId="23" hidden="1">{#N/A,#N/A,FALSE,"schA"}</definedName>
    <definedName name="wrn.ECR._2_2" hidden="1">{#N/A,#N/A,FALSE,"schA"}</definedName>
    <definedName name="wrn.ECR._2_3" localSheetId="17" hidden="1">{#N/A,#N/A,FALSE,"schA"}</definedName>
    <definedName name="wrn.ECR._2_3" localSheetId="18" hidden="1">{#N/A,#N/A,FALSE,"schA"}</definedName>
    <definedName name="wrn.ECR._2_3" localSheetId="19" hidden="1">{#N/A,#N/A,FALSE,"schA"}</definedName>
    <definedName name="wrn.ECR._2_3" localSheetId="20" hidden="1">{#N/A,#N/A,FALSE,"schA"}</definedName>
    <definedName name="wrn.ECR._2_3" localSheetId="21" hidden="1">{#N/A,#N/A,FALSE,"schA"}</definedName>
    <definedName name="wrn.ECR._2_3" localSheetId="22" hidden="1">{#N/A,#N/A,FALSE,"schA"}</definedName>
    <definedName name="wrn.ECR._2_3" localSheetId="1" hidden="1">{#N/A,#N/A,FALSE,"schA"}</definedName>
    <definedName name="wrn.ECR._2_3" localSheetId="26" hidden="1">{#N/A,#N/A,FALSE,"schA"}</definedName>
    <definedName name="wrn.ECR._2_3" localSheetId="23" hidden="1">{#N/A,#N/A,FALSE,"schA"}</definedName>
    <definedName name="wrn.ECR._2_3" hidden="1">{#N/A,#N/A,FALSE,"schA"}</definedName>
    <definedName name="wrn.ECR._3" localSheetId="17" hidden="1">{#N/A,#N/A,FALSE,"schA"}</definedName>
    <definedName name="wrn.ECR._3" localSheetId="18" hidden="1">{#N/A,#N/A,FALSE,"schA"}</definedName>
    <definedName name="wrn.ECR._3" localSheetId="19" hidden="1">{#N/A,#N/A,FALSE,"schA"}</definedName>
    <definedName name="wrn.ECR._3" localSheetId="20" hidden="1">{#N/A,#N/A,FALSE,"schA"}</definedName>
    <definedName name="wrn.ECR._3" localSheetId="21" hidden="1">{#N/A,#N/A,FALSE,"schA"}</definedName>
    <definedName name="wrn.ECR._3" localSheetId="22" hidden="1">{#N/A,#N/A,FALSE,"schA"}</definedName>
    <definedName name="wrn.ECR._3" localSheetId="1" hidden="1">{#N/A,#N/A,FALSE,"schA"}</definedName>
    <definedName name="wrn.ECR._3" localSheetId="26" hidden="1">{#N/A,#N/A,FALSE,"schA"}</definedName>
    <definedName name="wrn.ECR._3" localSheetId="23" hidden="1">{#N/A,#N/A,FALSE,"schA"}</definedName>
    <definedName name="wrn.ECR._3" hidden="1">{#N/A,#N/A,FALSE,"schA"}</definedName>
    <definedName name="wrn.ECR._3_1" localSheetId="17" hidden="1">{#N/A,#N/A,FALSE,"schA"}</definedName>
    <definedName name="wrn.ECR._3_1" localSheetId="18" hidden="1">{#N/A,#N/A,FALSE,"schA"}</definedName>
    <definedName name="wrn.ECR._3_1" localSheetId="19" hidden="1">{#N/A,#N/A,FALSE,"schA"}</definedName>
    <definedName name="wrn.ECR._3_1" localSheetId="20" hidden="1">{#N/A,#N/A,FALSE,"schA"}</definedName>
    <definedName name="wrn.ECR._3_1" localSheetId="21" hidden="1">{#N/A,#N/A,FALSE,"schA"}</definedName>
    <definedName name="wrn.ECR._3_1" localSheetId="22" hidden="1">{#N/A,#N/A,FALSE,"schA"}</definedName>
    <definedName name="wrn.ECR._3_1" localSheetId="1" hidden="1">{#N/A,#N/A,FALSE,"schA"}</definedName>
    <definedName name="wrn.ECR._3_1" localSheetId="26" hidden="1">{#N/A,#N/A,FALSE,"schA"}</definedName>
    <definedName name="wrn.ECR._3_1" localSheetId="23" hidden="1">{#N/A,#N/A,FALSE,"schA"}</definedName>
    <definedName name="wrn.ECR._3_1" hidden="1">{#N/A,#N/A,FALSE,"schA"}</definedName>
    <definedName name="wrn.ECR._3_2" localSheetId="17" hidden="1">{#N/A,#N/A,FALSE,"schA"}</definedName>
    <definedName name="wrn.ECR._3_2" localSheetId="18" hidden="1">{#N/A,#N/A,FALSE,"schA"}</definedName>
    <definedName name="wrn.ECR._3_2" localSheetId="19" hidden="1">{#N/A,#N/A,FALSE,"schA"}</definedName>
    <definedName name="wrn.ECR._3_2" localSheetId="20" hidden="1">{#N/A,#N/A,FALSE,"schA"}</definedName>
    <definedName name="wrn.ECR._3_2" localSheetId="21" hidden="1">{#N/A,#N/A,FALSE,"schA"}</definedName>
    <definedName name="wrn.ECR._3_2" localSheetId="22" hidden="1">{#N/A,#N/A,FALSE,"schA"}</definedName>
    <definedName name="wrn.ECR._3_2" localSheetId="1" hidden="1">{#N/A,#N/A,FALSE,"schA"}</definedName>
    <definedName name="wrn.ECR._3_2" localSheetId="26" hidden="1">{#N/A,#N/A,FALSE,"schA"}</definedName>
    <definedName name="wrn.ECR._3_2" localSheetId="23" hidden="1">{#N/A,#N/A,FALSE,"schA"}</definedName>
    <definedName name="wrn.ECR._3_2" hidden="1">{#N/A,#N/A,FALSE,"schA"}</definedName>
    <definedName name="wrn.ECR._3_3" localSheetId="17" hidden="1">{#N/A,#N/A,FALSE,"schA"}</definedName>
    <definedName name="wrn.ECR._3_3" localSheetId="18" hidden="1">{#N/A,#N/A,FALSE,"schA"}</definedName>
    <definedName name="wrn.ECR._3_3" localSheetId="19" hidden="1">{#N/A,#N/A,FALSE,"schA"}</definedName>
    <definedName name="wrn.ECR._3_3" localSheetId="20" hidden="1">{#N/A,#N/A,FALSE,"schA"}</definedName>
    <definedName name="wrn.ECR._3_3" localSheetId="21" hidden="1">{#N/A,#N/A,FALSE,"schA"}</definedName>
    <definedName name="wrn.ECR._3_3" localSheetId="22" hidden="1">{#N/A,#N/A,FALSE,"schA"}</definedName>
    <definedName name="wrn.ECR._3_3" localSheetId="1" hidden="1">{#N/A,#N/A,FALSE,"schA"}</definedName>
    <definedName name="wrn.ECR._3_3" localSheetId="26" hidden="1">{#N/A,#N/A,FALSE,"schA"}</definedName>
    <definedName name="wrn.ECR._3_3" localSheetId="23" hidden="1">{#N/A,#N/A,FALSE,"schA"}</definedName>
    <definedName name="wrn.ECR._3_3" hidden="1">{#N/A,#N/A,FALSE,"schA"}</definedName>
    <definedName name="wrn.ECR._4" localSheetId="17" hidden="1">{#N/A,#N/A,FALSE,"schA"}</definedName>
    <definedName name="wrn.ECR._4" localSheetId="18" hidden="1">{#N/A,#N/A,FALSE,"schA"}</definedName>
    <definedName name="wrn.ECR._4" localSheetId="19" hidden="1">{#N/A,#N/A,FALSE,"schA"}</definedName>
    <definedName name="wrn.ECR._4" localSheetId="20" hidden="1">{#N/A,#N/A,FALSE,"schA"}</definedName>
    <definedName name="wrn.ECR._4" localSheetId="21" hidden="1">{#N/A,#N/A,FALSE,"schA"}</definedName>
    <definedName name="wrn.ECR._4" localSheetId="22" hidden="1">{#N/A,#N/A,FALSE,"schA"}</definedName>
    <definedName name="wrn.ECR._4" localSheetId="1" hidden="1">{#N/A,#N/A,FALSE,"schA"}</definedName>
    <definedName name="wrn.ECR._4" localSheetId="26" hidden="1">{#N/A,#N/A,FALSE,"schA"}</definedName>
    <definedName name="wrn.ECR._4" localSheetId="23" hidden="1">{#N/A,#N/A,FALSE,"schA"}</definedName>
    <definedName name="wrn.ECR._4" hidden="1">{#N/A,#N/A,FALSE,"schA"}</definedName>
    <definedName name="wrn.ECR._4_1" localSheetId="17" hidden="1">{#N/A,#N/A,FALSE,"schA"}</definedName>
    <definedName name="wrn.ECR._4_1" localSheetId="18" hidden="1">{#N/A,#N/A,FALSE,"schA"}</definedName>
    <definedName name="wrn.ECR._4_1" localSheetId="19" hidden="1">{#N/A,#N/A,FALSE,"schA"}</definedName>
    <definedName name="wrn.ECR._4_1" localSheetId="20" hidden="1">{#N/A,#N/A,FALSE,"schA"}</definedName>
    <definedName name="wrn.ECR._4_1" localSheetId="21" hidden="1">{#N/A,#N/A,FALSE,"schA"}</definedName>
    <definedName name="wrn.ECR._4_1" localSheetId="22" hidden="1">{#N/A,#N/A,FALSE,"schA"}</definedName>
    <definedName name="wrn.ECR._4_1" localSheetId="1" hidden="1">{#N/A,#N/A,FALSE,"schA"}</definedName>
    <definedName name="wrn.ECR._4_1" localSheetId="26" hidden="1">{#N/A,#N/A,FALSE,"schA"}</definedName>
    <definedName name="wrn.ECR._4_1" localSheetId="23" hidden="1">{#N/A,#N/A,FALSE,"schA"}</definedName>
    <definedName name="wrn.ECR._4_1" hidden="1">{#N/A,#N/A,FALSE,"schA"}</definedName>
    <definedName name="wrn.ECR._4_2" localSheetId="17" hidden="1">{#N/A,#N/A,FALSE,"schA"}</definedName>
    <definedName name="wrn.ECR._4_2" localSheetId="18" hidden="1">{#N/A,#N/A,FALSE,"schA"}</definedName>
    <definedName name="wrn.ECR._4_2" localSheetId="19" hidden="1">{#N/A,#N/A,FALSE,"schA"}</definedName>
    <definedName name="wrn.ECR._4_2" localSheetId="20" hidden="1">{#N/A,#N/A,FALSE,"schA"}</definedName>
    <definedName name="wrn.ECR._4_2" localSheetId="21" hidden="1">{#N/A,#N/A,FALSE,"schA"}</definedName>
    <definedName name="wrn.ECR._4_2" localSheetId="22" hidden="1">{#N/A,#N/A,FALSE,"schA"}</definedName>
    <definedName name="wrn.ECR._4_2" localSheetId="1" hidden="1">{#N/A,#N/A,FALSE,"schA"}</definedName>
    <definedName name="wrn.ECR._4_2" localSheetId="26" hidden="1">{#N/A,#N/A,FALSE,"schA"}</definedName>
    <definedName name="wrn.ECR._4_2" localSheetId="23" hidden="1">{#N/A,#N/A,FALSE,"schA"}</definedName>
    <definedName name="wrn.ECR._4_2" hidden="1">{#N/A,#N/A,FALSE,"schA"}</definedName>
    <definedName name="wrn.ECR._4_3" localSheetId="17" hidden="1">{#N/A,#N/A,FALSE,"schA"}</definedName>
    <definedName name="wrn.ECR._4_3" localSheetId="18" hidden="1">{#N/A,#N/A,FALSE,"schA"}</definedName>
    <definedName name="wrn.ECR._4_3" localSheetId="19" hidden="1">{#N/A,#N/A,FALSE,"schA"}</definedName>
    <definedName name="wrn.ECR._4_3" localSheetId="20" hidden="1">{#N/A,#N/A,FALSE,"schA"}</definedName>
    <definedName name="wrn.ECR._4_3" localSheetId="21" hidden="1">{#N/A,#N/A,FALSE,"schA"}</definedName>
    <definedName name="wrn.ECR._4_3" localSheetId="22" hidden="1">{#N/A,#N/A,FALSE,"schA"}</definedName>
    <definedName name="wrn.ECR._4_3" localSheetId="1" hidden="1">{#N/A,#N/A,FALSE,"schA"}</definedName>
    <definedName name="wrn.ECR._4_3" localSheetId="26" hidden="1">{#N/A,#N/A,FALSE,"schA"}</definedName>
    <definedName name="wrn.ECR._4_3" localSheetId="23" hidden="1">{#N/A,#N/A,FALSE,"schA"}</definedName>
    <definedName name="wrn.ECR._4_3" hidden="1">{#N/A,#N/A,FALSE,"schA"}</definedName>
    <definedName name="wrn.ECR._5" localSheetId="17" hidden="1">{#N/A,#N/A,FALSE,"schA"}</definedName>
    <definedName name="wrn.ECR._5" localSheetId="18" hidden="1">{#N/A,#N/A,FALSE,"schA"}</definedName>
    <definedName name="wrn.ECR._5" localSheetId="19" hidden="1">{#N/A,#N/A,FALSE,"schA"}</definedName>
    <definedName name="wrn.ECR._5" localSheetId="20" hidden="1">{#N/A,#N/A,FALSE,"schA"}</definedName>
    <definedName name="wrn.ECR._5" localSheetId="21" hidden="1">{#N/A,#N/A,FALSE,"schA"}</definedName>
    <definedName name="wrn.ECR._5" localSheetId="22" hidden="1">{#N/A,#N/A,FALSE,"schA"}</definedName>
    <definedName name="wrn.ECR._5" localSheetId="1" hidden="1">{#N/A,#N/A,FALSE,"schA"}</definedName>
    <definedName name="wrn.ECR._5" localSheetId="26" hidden="1">{#N/A,#N/A,FALSE,"schA"}</definedName>
    <definedName name="wrn.ECR._5" localSheetId="23" hidden="1">{#N/A,#N/A,FALSE,"schA"}</definedName>
    <definedName name="wrn.ECR._5" hidden="1">{#N/A,#N/A,FALSE,"schA"}</definedName>
    <definedName name="wrn.ECR._5_1" localSheetId="17" hidden="1">{#N/A,#N/A,FALSE,"schA"}</definedName>
    <definedName name="wrn.ECR._5_1" localSheetId="18" hidden="1">{#N/A,#N/A,FALSE,"schA"}</definedName>
    <definedName name="wrn.ECR._5_1" localSheetId="19" hidden="1">{#N/A,#N/A,FALSE,"schA"}</definedName>
    <definedName name="wrn.ECR._5_1" localSheetId="20" hidden="1">{#N/A,#N/A,FALSE,"schA"}</definedName>
    <definedName name="wrn.ECR._5_1" localSheetId="21" hidden="1">{#N/A,#N/A,FALSE,"schA"}</definedName>
    <definedName name="wrn.ECR._5_1" localSheetId="22" hidden="1">{#N/A,#N/A,FALSE,"schA"}</definedName>
    <definedName name="wrn.ECR._5_1" localSheetId="1" hidden="1">{#N/A,#N/A,FALSE,"schA"}</definedName>
    <definedName name="wrn.ECR._5_1" localSheetId="26" hidden="1">{#N/A,#N/A,FALSE,"schA"}</definedName>
    <definedName name="wrn.ECR._5_1" localSheetId="23" hidden="1">{#N/A,#N/A,FALSE,"schA"}</definedName>
    <definedName name="wrn.ECR._5_1" hidden="1">{#N/A,#N/A,FALSE,"schA"}</definedName>
    <definedName name="wrn.ECR._5_2" localSheetId="17" hidden="1">{#N/A,#N/A,FALSE,"schA"}</definedName>
    <definedName name="wrn.ECR._5_2" localSheetId="18" hidden="1">{#N/A,#N/A,FALSE,"schA"}</definedName>
    <definedName name="wrn.ECR._5_2" localSheetId="19" hidden="1">{#N/A,#N/A,FALSE,"schA"}</definedName>
    <definedName name="wrn.ECR._5_2" localSheetId="20" hidden="1">{#N/A,#N/A,FALSE,"schA"}</definedName>
    <definedName name="wrn.ECR._5_2" localSheetId="21" hidden="1">{#N/A,#N/A,FALSE,"schA"}</definedName>
    <definedName name="wrn.ECR._5_2" localSheetId="22" hidden="1">{#N/A,#N/A,FALSE,"schA"}</definedName>
    <definedName name="wrn.ECR._5_2" localSheetId="1" hidden="1">{#N/A,#N/A,FALSE,"schA"}</definedName>
    <definedName name="wrn.ECR._5_2" localSheetId="26" hidden="1">{#N/A,#N/A,FALSE,"schA"}</definedName>
    <definedName name="wrn.ECR._5_2" localSheetId="23" hidden="1">{#N/A,#N/A,FALSE,"schA"}</definedName>
    <definedName name="wrn.ECR._5_2" hidden="1">{#N/A,#N/A,FALSE,"schA"}</definedName>
    <definedName name="wrn.ECR._5_3" localSheetId="17" hidden="1">{#N/A,#N/A,FALSE,"schA"}</definedName>
    <definedName name="wrn.ECR._5_3" localSheetId="18" hidden="1">{#N/A,#N/A,FALSE,"schA"}</definedName>
    <definedName name="wrn.ECR._5_3" localSheetId="19" hidden="1">{#N/A,#N/A,FALSE,"schA"}</definedName>
    <definedName name="wrn.ECR._5_3" localSheetId="20" hidden="1">{#N/A,#N/A,FALSE,"schA"}</definedName>
    <definedName name="wrn.ECR._5_3" localSheetId="21" hidden="1">{#N/A,#N/A,FALSE,"schA"}</definedName>
    <definedName name="wrn.ECR._5_3" localSheetId="22" hidden="1">{#N/A,#N/A,FALSE,"schA"}</definedName>
    <definedName name="wrn.ECR._5_3" localSheetId="1" hidden="1">{#N/A,#N/A,FALSE,"schA"}</definedName>
    <definedName name="wrn.ECR._5_3" localSheetId="26" hidden="1">{#N/A,#N/A,FALSE,"schA"}</definedName>
    <definedName name="wrn.ECR._5_3" localSheetId="23" hidden="1">{#N/A,#N/A,FALSE,"schA"}</definedName>
    <definedName name="wrn.ECR._5_3" hidden="1">{#N/A,#N/A,FALSE,"schA"}</definedName>
    <definedName name="wrn.Engr._.Summary." localSheetId="17" hidden="1">{#N/A,#N/A,FALSE,"INPUTDATA";#N/A,#N/A,FALSE,"SUMMARY";#N/A,#N/A,FALSE,"CTAREP";#N/A,#N/A,FALSE,"CTBREP";#N/A,#N/A,FALSE,"TURBEFF";#N/A,#N/A,FALSE,"Condenser Performance"}</definedName>
    <definedName name="wrn.Engr._.Summary." localSheetId="18" hidden="1">{#N/A,#N/A,FALSE,"INPUTDATA";#N/A,#N/A,FALSE,"SUMMARY";#N/A,#N/A,FALSE,"CTAREP";#N/A,#N/A,FALSE,"CTBREP";#N/A,#N/A,FALSE,"TURBEFF";#N/A,#N/A,FALSE,"Condenser Performance"}</definedName>
    <definedName name="wrn.Engr._.Summary." localSheetId="19" hidden="1">{#N/A,#N/A,FALSE,"INPUTDATA";#N/A,#N/A,FALSE,"SUMMARY";#N/A,#N/A,FALSE,"CTAREP";#N/A,#N/A,FALSE,"CTBREP";#N/A,#N/A,FALSE,"TURBEFF";#N/A,#N/A,FALSE,"Condenser Performance"}</definedName>
    <definedName name="wrn.Engr._.Summary." localSheetId="20" hidden="1">{#N/A,#N/A,FALSE,"INPUTDATA";#N/A,#N/A,FALSE,"SUMMARY";#N/A,#N/A,FALSE,"CTAREP";#N/A,#N/A,FALSE,"CTBREP";#N/A,#N/A,FALSE,"TURBEFF";#N/A,#N/A,FALSE,"Condenser Performance"}</definedName>
    <definedName name="wrn.Engr._.Summary." localSheetId="21" hidden="1">{#N/A,#N/A,FALSE,"INPUTDATA";#N/A,#N/A,FALSE,"SUMMARY";#N/A,#N/A,FALSE,"CTAREP";#N/A,#N/A,FALSE,"CTBREP";#N/A,#N/A,FALSE,"TURBEFF";#N/A,#N/A,FALSE,"Condenser Performance"}</definedName>
    <definedName name="wrn.Engr._.Summary." localSheetId="22" hidden="1">{#N/A,#N/A,FALSE,"INPUTDATA";#N/A,#N/A,FALSE,"SUMMARY";#N/A,#N/A,FALSE,"CTAREP";#N/A,#N/A,FALSE,"CTBREP";#N/A,#N/A,FALSE,"TURBEFF";#N/A,#N/A,FALSE,"Condenser Performance"}</definedName>
    <definedName name="wrn.Engr._.Summary." localSheetId="1" hidden="1">{#N/A,#N/A,FALSE,"INPUTDATA";#N/A,#N/A,FALSE,"SUMMARY";#N/A,#N/A,FALSE,"CTAREP";#N/A,#N/A,FALSE,"CTBREP";#N/A,#N/A,FALSE,"TURBEFF";#N/A,#N/A,FALSE,"Condenser Performance"}</definedName>
    <definedName name="wrn.Engr._.Summary." localSheetId="26" hidden="1">{#N/A,#N/A,FALSE,"INPUTDATA";#N/A,#N/A,FALSE,"SUMMARY";#N/A,#N/A,FALSE,"CTAREP";#N/A,#N/A,FALSE,"CTBREP";#N/A,#N/A,FALSE,"TURBEFF";#N/A,#N/A,FALSE,"Condenser Performance"}</definedName>
    <definedName name="wrn.Engr._.Summary." localSheetId="23"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17" hidden="1">{#N/A,#N/A,FALSE,"INPUTDATA";#N/A,#N/A,FALSE,"SUMMARY"}</definedName>
    <definedName name="wrn.Exec._.Summary." localSheetId="18" hidden="1">{#N/A,#N/A,FALSE,"INPUTDATA";#N/A,#N/A,FALSE,"SUMMARY"}</definedName>
    <definedName name="wrn.Exec._.Summary." localSheetId="19" hidden="1">{#N/A,#N/A,FALSE,"INPUTDATA";#N/A,#N/A,FALSE,"SUMMARY"}</definedName>
    <definedName name="wrn.Exec._.Summary." localSheetId="20" hidden="1">{#N/A,#N/A,FALSE,"INPUTDATA";#N/A,#N/A,FALSE,"SUMMARY"}</definedName>
    <definedName name="wrn.Exec._.Summary." localSheetId="21" hidden="1">{#N/A,#N/A,FALSE,"INPUTDATA";#N/A,#N/A,FALSE,"SUMMARY"}</definedName>
    <definedName name="wrn.Exec._.Summary." localSheetId="22" hidden="1">{#N/A,#N/A,FALSE,"INPUTDATA";#N/A,#N/A,FALSE,"SUMMARY"}</definedName>
    <definedName name="wrn.Exec._.Summary." localSheetId="1" hidden="1">{#N/A,#N/A,FALSE,"INPUTDATA";#N/A,#N/A,FALSE,"SUMMARY"}</definedName>
    <definedName name="wrn.Exec._.Summary." localSheetId="26" hidden="1">{#N/A,#N/A,FALSE,"INPUTDATA";#N/A,#N/A,FALSE,"SUMMARY"}</definedName>
    <definedName name="wrn.Exec._.Summary." localSheetId="23" hidden="1">{#N/A,#N/A,FALSE,"INPUTDATA";#N/A,#N/A,FALSE,"SUMMARY"}</definedName>
    <definedName name="wrn.Exec._.Summary." hidden="1">{#N/A,#N/A,FALSE,"INPUTDATA";#N/A,#N/A,FALSE,"SUMMARY"}</definedName>
    <definedName name="wrn.Exec1._.Summary" localSheetId="17" hidden="1">{#N/A,#N/A,FALSE,"INPUTDATA";#N/A,#N/A,FALSE,"SUMMARY"}</definedName>
    <definedName name="wrn.Exec1._.Summary" localSheetId="18" hidden="1">{#N/A,#N/A,FALSE,"INPUTDATA";#N/A,#N/A,FALSE,"SUMMARY"}</definedName>
    <definedName name="wrn.Exec1._.Summary" localSheetId="19" hidden="1">{#N/A,#N/A,FALSE,"INPUTDATA";#N/A,#N/A,FALSE,"SUMMARY"}</definedName>
    <definedName name="wrn.Exec1._.Summary" localSheetId="20" hidden="1">{#N/A,#N/A,FALSE,"INPUTDATA";#N/A,#N/A,FALSE,"SUMMARY"}</definedName>
    <definedName name="wrn.Exec1._.Summary" localSheetId="21" hidden="1">{#N/A,#N/A,FALSE,"INPUTDATA";#N/A,#N/A,FALSE,"SUMMARY"}</definedName>
    <definedName name="wrn.Exec1._.Summary" localSheetId="22" hidden="1">{#N/A,#N/A,FALSE,"INPUTDATA";#N/A,#N/A,FALSE,"SUMMARY"}</definedName>
    <definedName name="wrn.Exec1._.Summary" localSheetId="1" hidden="1">{#N/A,#N/A,FALSE,"INPUTDATA";#N/A,#N/A,FALSE,"SUMMARY"}</definedName>
    <definedName name="wrn.Exec1._.Summary" localSheetId="26" hidden="1">{#N/A,#N/A,FALSE,"INPUTDATA";#N/A,#N/A,FALSE,"SUMMARY"}</definedName>
    <definedName name="wrn.Exec1._.Summary" localSheetId="23" hidden="1">{#N/A,#N/A,FALSE,"INPUTDATA";#N/A,#N/A,FALSE,"SUMMARY"}</definedName>
    <definedName name="wrn.Exec1._.Summary" hidden="1">{#N/A,#N/A,FALSE,"INPUTDATA";#N/A,#N/A,FALSE,"SUMMARY"}</definedName>
    <definedName name="wrn.Exhibit_draft_report." localSheetId="17" hidden="1">{"Historic",#N/A,FALSE,"Historic IS";"BS",#N/A,FALSE,"DCF BS conversion";"Market_summary_2",#N/A,FALSE,"Market summary";"GCM_summary",#N/A,FALSE,"Market approach";"DCF",#N/A,FALSE,"DCF Projected IS unlevered";"DCF_value",#N/A,FALSE,"DCF Indications of value"}</definedName>
    <definedName name="wrn.Exhibit_draft_report." localSheetId="18" hidden="1">{"Historic",#N/A,FALSE,"Historic IS";"BS",#N/A,FALSE,"DCF BS conversion";"Market_summary_2",#N/A,FALSE,"Market summary";"GCM_summary",#N/A,FALSE,"Market approach";"DCF",#N/A,FALSE,"DCF Projected IS unlevered";"DCF_value",#N/A,FALSE,"DCF Indications of value"}</definedName>
    <definedName name="wrn.Exhibit_draft_report." localSheetId="19" hidden="1">{"Historic",#N/A,FALSE,"Historic IS";"BS",#N/A,FALSE,"DCF BS conversion";"Market_summary_2",#N/A,FALSE,"Market summary";"GCM_summary",#N/A,FALSE,"Market approach";"DCF",#N/A,FALSE,"DCF Projected IS unlevered";"DCF_value",#N/A,FALSE,"DCF Indications of value"}</definedName>
    <definedName name="wrn.Exhibit_draft_report." localSheetId="20" hidden="1">{"Historic",#N/A,FALSE,"Historic IS";"BS",#N/A,FALSE,"DCF BS conversion";"Market_summary_2",#N/A,FALSE,"Market summary";"GCM_summary",#N/A,FALSE,"Market approach";"DCF",#N/A,FALSE,"DCF Projected IS unlevered";"DCF_value",#N/A,FALSE,"DCF Indications of value"}</definedName>
    <definedName name="wrn.Exhibit_draft_report." localSheetId="21" hidden="1">{"Historic",#N/A,FALSE,"Historic IS";"BS",#N/A,FALSE,"DCF BS conversion";"Market_summary_2",#N/A,FALSE,"Market summary";"GCM_summary",#N/A,FALSE,"Market approach";"DCF",#N/A,FALSE,"DCF Projected IS unlevered";"DCF_value",#N/A,FALSE,"DCF Indications of value"}</definedName>
    <definedName name="wrn.Exhibit_draft_report." localSheetId="22" hidden="1">{"Historic",#N/A,FALSE,"Historic IS";"BS",#N/A,FALSE,"DCF BS conversion";"Market_summary_2",#N/A,FALSE,"Market summary";"GCM_summary",#N/A,FALSE,"Market approach";"DCF",#N/A,FALSE,"DCF Projected IS unlevered";"DCF_value",#N/A,FALSE,"DCF Indications of value"}</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localSheetId="26" hidden="1">{"Historic",#N/A,FALSE,"Historic IS";"BS",#N/A,FALSE,"DCF BS conversion";"Market_summary_2",#N/A,FALSE,"Market summary";"GCM_summary",#N/A,FALSE,"Market approach";"DCF",#N/A,FALSE,"DCF Projected IS unlevered";"DCF_value",#N/A,FALSE,"DCF Indications of value"}</definedName>
    <definedName name="wrn.Exhibit_draft_report." localSheetId="23"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17" hidden="1">{"Historic",#N/A,FALSE,"Historic IS";"BS",#N/A,FALSE,"DCF BS conversion";"Market_summary_2",#N/A,FALSE,"Market summary";"GCM_summary",#N/A,FALSE,"Market approach";"DCF",#N/A,FALSE,"DCF Projected IS unlevered";"DCF_value",#N/A,FALSE,"DCF Indications of value"}</definedName>
    <definedName name="wrn.Exhibit_draft_report._1" localSheetId="18" hidden="1">{"Historic",#N/A,FALSE,"Historic IS";"BS",#N/A,FALSE,"DCF BS conversion";"Market_summary_2",#N/A,FALSE,"Market summary";"GCM_summary",#N/A,FALSE,"Market approach";"DCF",#N/A,FALSE,"DCF Projected IS unlevered";"DCF_value",#N/A,FALSE,"DCF Indications of value"}</definedName>
    <definedName name="wrn.Exhibit_draft_report._1" localSheetId="19" hidden="1">{"Historic",#N/A,FALSE,"Historic IS";"BS",#N/A,FALSE,"DCF BS conversion";"Market_summary_2",#N/A,FALSE,"Market summary";"GCM_summary",#N/A,FALSE,"Market approach";"DCF",#N/A,FALSE,"DCF Projected IS unlevered";"DCF_value",#N/A,FALSE,"DCF Indications of value"}</definedName>
    <definedName name="wrn.Exhibit_draft_report._1" localSheetId="20" hidden="1">{"Historic",#N/A,FALSE,"Historic IS";"BS",#N/A,FALSE,"DCF BS conversion";"Market_summary_2",#N/A,FALSE,"Market summary";"GCM_summary",#N/A,FALSE,"Market approach";"DCF",#N/A,FALSE,"DCF Projected IS unlevered";"DCF_value",#N/A,FALSE,"DCF Indications of value"}</definedName>
    <definedName name="wrn.Exhibit_draft_report._1" localSheetId="21" hidden="1">{"Historic",#N/A,FALSE,"Historic IS";"BS",#N/A,FALSE,"DCF BS conversion";"Market_summary_2",#N/A,FALSE,"Market summary";"GCM_summary",#N/A,FALSE,"Market approach";"DCF",#N/A,FALSE,"DCF Projected IS unlevered";"DCF_value",#N/A,FALSE,"DCF Indications of value"}</definedName>
    <definedName name="wrn.Exhibit_draft_report._1" localSheetId="22" hidden="1">{"Historic",#N/A,FALSE,"Historic IS";"BS",#N/A,FALSE,"DCF BS conversion";"Market_summary_2",#N/A,FALSE,"Market summary";"GCM_summary",#N/A,FALSE,"Market approach";"DCF",#N/A,FALSE,"DCF Projected IS unlevered";"DCF_value",#N/A,FALSE,"DCF Indications of value"}</definedName>
    <definedName name="wrn.Exhibit_draft_report._1" localSheetId="1" hidden="1">{"Historic",#N/A,FALSE,"Historic IS";"BS",#N/A,FALSE,"DCF BS conversion";"Market_summary_2",#N/A,FALSE,"Market summary";"GCM_summary",#N/A,FALSE,"Market approach";"DCF",#N/A,FALSE,"DCF Projected IS unlevered";"DCF_value",#N/A,FALSE,"DCF Indications of value"}</definedName>
    <definedName name="wrn.Exhibit_draft_report._1" localSheetId="26" hidden="1">{"Historic",#N/A,FALSE,"Historic IS";"BS",#N/A,FALSE,"DCF BS conversion";"Market_summary_2",#N/A,FALSE,"Market summary";"GCM_summary",#N/A,FALSE,"Market approach";"DCF",#N/A,FALSE,"DCF Projected IS unlevered";"DCF_value",#N/A,FALSE,"DCF Indications of value"}</definedName>
    <definedName name="wrn.Exhibit_draft_report._1" localSheetId="23"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26" hidden="1">{"FCB_ALL";#N/A;FALSE;"FCB"}</definedName>
    <definedName name="wrn.FCB." localSheetId="23" hidden="1">{"FCB_ALL";#N/A;FALSE;"FCB"}</definedName>
    <definedName name="wrn.FCB." hidden="1">{"FCB_ALL";#N/A;FALSE;"FCB"}</definedName>
    <definedName name="wrn.fcb2" localSheetId="26" hidden="1">{"FCB_ALL";#N/A;FALSE;"FCB"}</definedName>
    <definedName name="wrn.fcb2" localSheetId="23" hidden="1">{"FCB_ALL";#N/A;FALSE;"FCB"}</definedName>
    <definedName name="wrn.fcb2" hidden="1">{"FCB_ALL";#N/A;FALSE;"FCB"}</definedName>
    <definedName name="wrn.Filing." localSheetId="26"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17" hidden="1">{#N/A,#N/A,TRUE,"Income Statement";#N/A,#N/A,TRUE,"Balance Sheet";#N/A,#N/A,TRUE,"Cash Flow"}</definedName>
    <definedName name="wrn.Financials." localSheetId="18" hidden="1">{#N/A,#N/A,TRUE,"Income Statement";#N/A,#N/A,TRUE,"Balance Sheet";#N/A,#N/A,TRUE,"Cash Flow"}</definedName>
    <definedName name="wrn.Financials." localSheetId="19" hidden="1">{#N/A,#N/A,TRUE,"Income Statement";#N/A,#N/A,TRUE,"Balance Sheet";#N/A,#N/A,TRUE,"Cash Flow"}</definedName>
    <definedName name="wrn.Financials." localSheetId="20" hidden="1">{#N/A,#N/A,TRUE,"Income Statement";#N/A,#N/A,TRUE,"Balance Sheet";#N/A,#N/A,TRUE,"Cash Flow"}</definedName>
    <definedName name="wrn.Financials." localSheetId="21" hidden="1">{#N/A,#N/A,TRUE,"Income Statement";#N/A,#N/A,TRUE,"Balance Sheet";#N/A,#N/A,TRUE,"Cash Flow"}</definedName>
    <definedName name="wrn.Financials." localSheetId="22" hidden="1">{#N/A,#N/A,TRUE,"Income Statement";#N/A,#N/A,TRUE,"Balance Sheet";#N/A,#N/A,TRUE,"Cash Flow"}</definedName>
    <definedName name="wrn.Financials." localSheetId="1" hidden="1">{#N/A,#N/A,TRUE,"Income Statement";#N/A,#N/A,TRUE,"Balance Sheet";#N/A,#N/A,TRUE,"Cash Flow"}</definedName>
    <definedName name="wrn.Financials." localSheetId="26" hidden="1">{#N/A,#N/A,TRUE,"Income Statement";#N/A,#N/A,TRUE,"Balance Sheet";#N/A,#N/A,TRUE,"Cash Flow"}</definedName>
    <definedName name="wrn.Financials." localSheetId="23" hidden="1">{#N/A,#N/A,TRUE,"Income Statement";#N/A,#N/A,TRUE,"Balance Sheet";#N/A,#N/A,TRUE,"Cash Flow"}</definedName>
    <definedName name="wrn.Financials." hidden="1">{#N/A,#N/A,TRUE,"Income Statement";#N/A,#N/A,TRUE,"Balance Sheet";#N/A,#N/A,TRUE,"Cash Flow"}</definedName>
    <definedName name="wrn.Financials._1" localSheetId="17" hidden="1">{#N/A,#N/A,TRUE,"Income Statement";#N/A,#N/A,TRUE,"Balance Sheet";#N/A,#N/A,TRUE,"Cash Flow"}</definedName>
    <definedName name="wrn.Financials._1" localSheetId="18" hidden="1">{#N/A,#N/A,TRUE,"Income Statement";#N/A,#N/A,TRUE,"Balance Sheet";#N/A,#N/A,TRUE,"Cash Flow"}</definedName>
    <definedName name="wrn.Financials._1" localSheetId="19" hidden="1">{#N/A,#N/A,TRUE,"Income Statement";#N/A,#N/A,TRUE,"Balance Sheet";#N/A,#N/A,TRUE,"Cash Flow"}</definedName>
    <definedName name="wrn.Financials._1" localSheetId="20" hidden="1">{#N/A,#N/A,TRUE,"Income Statement";#N/A,#N/A,TRUE,"Balance Sheet";#N/A,#N/A,TRUE,"Cash Flow"}</definedName>
    <definedName name="wrn.Financials._1" localSheetId="21" hidden="1">{#N/A,#N/A,TRUE,"Income Statement";#N/A,#N/A,TRUE,"Balance Sheet";#N/A,#N/A,TRUE,"Cash Flow"}</definedName>
    <definedName name="wrn.Financials._1" localSheetId="22" hidden="1">{#N/A,#N/A,TRUE,"Income Statement";#N/A,#N/A,TRUE,"Balance Sheet";#N/A,#N/A,TRUE,"Cash Flow"}</definedName>
    <definedName name="wrn.Financials._1" localSheetId="1" hidden="1">{#N/A,#N/A,TRUE,"Income Statement";#N/A,#N/A,TRUE,"Balance Sheet";#N/A,#N/A,TRUE,"Cash Flow"}</definedName>
    <definedName name="wrn.Financials._1" localSheetId="26" hidden="1">{#N/A,#N/A,TRUE,"Income Statement";#N/A,#N/A,TRUE,"Balance Sheet";#N/A,#N/A,TRUE,"Cash Flow"}</definedName>
    <definedName name="wrn.Financials._1" localSheetId="23" hidden="1">{#N/A,#N/A,TRUE,"Income Statement";#N/A,#N/A,TRUE,"Balance Sheet";#N/A,#N/A,TRUE,"Cash Flow"}</definedName>
    <definedName name="wrn.Financials._1" hidden="1">{#N/A,#N/A,TRUE,"Income Statement";#N/A,#N/A,TRUE,"Balance Sheet";#N/A,#N/A,TRUE,"Cash Flow"}</definedName>
    <definedName name="wrn.For._.filling._.out._.assessments." localSheetId="26" hidden="1">{"Print Empty Template",#N/A,FALSE,"Input"}</definedName>
    <definedName name="wrn.For._.filling._.out._.assessments." localSheetId="23" hidden="1">{"Print Empty Template",#N/A,FALSE,"Input"}</definedName>
    <definedName name="wrn.For._.filling._.out._.assessments." hidden="1">{"Print Empty Template",#N/A,FALSE,"Input"}</definedName>
    <definedName name="wrn.for._.TenneT." localSheetId="2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2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26"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2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17" hidden="1">{#N/A,#N/A,FALSE,"Budget";#N/A,#N/A,FALSE,"Balance Sheet";#N/A,#N/A,FALSE,"Cash Flow"}</definedName>
    <definedName name="wrn.Full._.Report." localSheetId="18" hidden="1">{#N/A,#N/A,FALSE,"Budget";#N/A,#N/A,FALSE,"Balance Sheet";#N/A,#N/A,FALSE,"Cash Flow"}</definedName>
    <definedName name="wrn.Full._.Report." localSheetId="19" hidden="1">{#N/A,#N/A,FALSE,"Budget";#N/A,#N/A,FALSE,"Balance Sheet";#N/A,#N/A,FALSE,"Cash Flow"}</definedName>
    <definedName name="wrn.Full._.Report." localSheetId="20" hidden="1">{#N/A,#N/A,FALSE,"Budget";#N/A,#N/A,FALSE,"Balance Sheet";#N/A,#N/A,FALSE,"Cash Flow"}</definedName>
    <definedName name="wrn.Full._.Report." localSheetId="21" hidden="1">{#N/A,#N/A,FALSE,"Budget";#N/A,#N/A,FALSE,"Balance Sheet";#N/A,#N/A,FALSE,"Cash Flow"}</definedName>
    <definedName name="wrn.Full._.Report." localSheetId="22" hidden="1">{#N/A,#N/A,FALSE,"Budget";#N/A,#N/A,FALSE,"Balance Sheet";#N/A,#N/A,FALSE,"Cash Flow"}</definedName>
    <definedName name="wrn.Full._.Report." localSheetId="1" hidden="1">{#N/A,#N/A,FALSE,"Budget";#N/A,#N/A,FALSE,"Balance Sheet";#N/A,#N/A,FALSE,"Cash Flow"}</definedName>
    <definedName name="wrn.Full._.Report." localSheetId="26" hidden="1">{#N/A,#N/A,FALSE,"Budget";#N/A,#N/A,FALSE,"Balance Sheet";#N/A,#N/A,FALSE,"Cash Flow"}</definedName>
    <definedName name="wrn.Full._.Report." localSheetId="23" hidden="1">{#N/A,#N/A,FALSE,"Budget";#N/A,#N/A,FALSE,"Balance Sheet";#N/A,#N/A,FALSE,"Cash Flow"}</definedName>
    <definedName name="wrn.Full._.Report." hidden="1">{#N/A,#N/A,FALSE,"Budget";#N/A,#N/A,FALSE,"Balance Sheet";#N/A,#N/A,FALSE,"Cash Flow"}</definedName>
    <definedName name="wrn.Full._.Report._1" localSheetId="17" hidden="1">{#N/A,#N/A,FALSE,"Budget";#N/A,#N/A,FALSE,"Balance Sheet";#N/A,#N/A,FALSE,"Cash Flow"}</definedName>
    <definedName name="wrn.Full._.Report._1" localSheetId="18" hidden="1">{#N/A,#N/A,FALSE,"Budget";#N/A,#N/A,FALSE,"Balance Sheet";#N/A,#N/A,FALSE,"Cash Flow"}</definedName>
    <definedName name="wrn.Full._.Report._1" localSheetId="19" hidden="1">{#N/A,#N/A,FALSE,"Budget";#N/A,#N/A,FALSE,"Balance Sheet";#N/A,#N/A,FALSE,"Cash Flow"}</definedName>
    <definedName name="wrn.Full._.Report._1" localSheetId="20" hidden="1">{#N/A,#N/A,FALSE,"Budget";#N/A,#N/A,FALSE,"Balance Sheet";#N/A,#N/A,FALSE,"Cash Flow"}</definedName>
    <definedName name="wrn.Full._.Report._1" localSheetId="21" hidden="1">{#N/A,#N/A,FALSE,"Budget";#N/A,#N/A,FALSE,"Balance Sheet";#N/A,#N/A,FALSE,"Cash Flow"}</definedName>
    <definedName name="wrn.Full._.Report._1" localSheetId="22" hidden="1">{#N/A,#N/A,FALSE,"Budget";#N/A,#N/A,FALSE,"Balance Sheet";#N/A,#N/A,FALSE,"Cash Flow"}</definedName>
    <definedName name="wrn.Full._.Report._1" localSheetId="1" hidden="1">{#N/A,#N/A,FALSE,"Budget";#N/A,#N/A,FALSE,"Balance Sheet";#N/A,#N/A,FALSE,"Cash Flow"}</definedName>
    <definedName name="wrn.Full._.Report._1" localSheetId="26" hidden="1">{#N/A,#N/A,FALSE,"Budget";#N/A,#N/A,FALSE,"Balance Sheet";#N/A,#N/A,FALSE,"Cash Flow"}</definedName>
    <definedName name="wrn.Full._.Report._1" localSheetId="23" hidden="1">{#N/A,#N/A,FALSE,"Budget";#N/A,#N/A,FALSE,"Balance Sheet";#N/A,#N/A,FALSE,"Cash Flow"}</definedName>
    <definedName name="wrn.Full._.Report._1" hidden="1">{#N/A,#N/A,FALSE,"Budget";#N/A,#N/A,FALSE,"Balance Sheet";#N/A,#N/A,FALSE,"Cash Flow"}</definedName>
    <definedName name="wrn.FY97SBP." localSheetId="17" hidden="1">{#N/A,#N/A,FALSE,"FY97";#N/A,#N/A,FALSE,"FY98";#N/A,#N/A,FALSE,"FY99";#N/A,#N/A,FALSE,"FY00";#N/A,#N/A,FALSE,"FY01"}</definedName>
    <definedName name="wrn.FY97SBP." localSheetId="18" hidden="1">{#N/A,#N/A,FALSE,"FY97";#N/A,#N/A,FALSE,"FY98";#N/A,#N/A,FALSE,"FY99";#N/A,#N/A,FALSE,"FY00";#N/A,#N/A,FALSE,"FY01"}</definedName>
    <definedName name="wrn.FY97SBP." localSheetId="19" hidden="1">{#N/A,#N/A,FALSE,"FY97";#N/A,#N/A,FALSE,"FY98";#N/A,#N/A,FALSE,"FY99";#N/A,#N/A,FALSE,"FY00";#N/A,#N/A,FALSE,"FY01"}</definedName>
    <definedName name="wrn.FY97SBP." localSheetId="20" hidden="1">{#N/A,#N/A,FALSE,"FY97";#N/A,#N/A,FALSE,"FY98";#N/A,#N/A,FALSE,"FY99";#N/A,#N/A,FALSE,"FY00";#N/A,#N/A,FALSE,"FY01"}</definedName>
    <definedName name="wrn.FY97SBP." localSheetId="21" hidden="1">{#N/A,#N/A,FALSE,"FY97";#N/A,#N/A,FALSE,"FY98";#N/A,#N/A,FALSE,"FY99";#N/A,#N/A,FALSE,"FY00";#N/A,#N/A,FALSE,"FY01"}</definedName>
    <definedName name="wrn.FY97SBP." localSheetId="22" hidden="1">{#N/A,#N/A,FALSE,"FY97";#N/A,#N/A,FALSE,"FY98";#N/A,#N/A,FALSE,"FY99";#N/A,#N/A,FALSE,"FY00";#N/A,#N/A,FALSE,"FY01"}</definedName>
    <definedName name="wrn.FY97SBP." localSheetId="1" hidden="1">{#N/A,#N/A,FALSE,"FY97";#N/A,#N/A,FALSE,"FY98";#N/A,#N/A,FALSE,"FY99";#N/A,#N/A,FALSE,"FY00";#N/A,#N/A,FALSE,"FY01"}</definedName>
    <definedName name="wrn.FY97SBP." localSheetId="26" hidden="1">{#N/A,#N/A,FALSE,"FY97";#N/A,#N/A,FALSE,"FY98";#N/A,#N/A,FALSE,"FY99";#N/A,#N/A,FALSE,"FY00";#N/A,#N/A,FALSE,"FY01"}</definedName>
    <definedName name="wrn.FY97SBP." localSheetId="23" hidden="1">{#N/A,#N/A,FALSE,"FY97";#N/A,#N/A,FALSE,"FY98";#N/A,#N/A,FALSE,"FY99";#N/A,#N/A,FALSE,"FY00";#N/A,#N/A,FALSE,"FY01"}</definedName>
    <definedName name="wrn.FY97SBP." hidden="1">{#N/A,#N/A,FALSE,"FY97";#N/A,#N/A,FALSE,"FY98";#N/A,#N/A,FALSE,"FY99";#N/A,#N/A,FALSE,"FY00";#N/A,#N/A,FALSE,"FY01"}</definedName>
    <definedName name="wrn.FY97SBP._1" localSheetId="17" hidden="1">{#N/A,#N/A,FALSE,"FY97";#N/A,#N/A,FALSE,"FY98";#N/A,#N/A,FALSE,"FY99";#N/A,#N/A,FALSE,"FY00";#N/A,#N/A,FALSE,"FY01"}</definedName>
    <definedName name="wrn.FY97SBP._1" localSheetId="18" hidden="1">{#N/A,#N/A,FALSE,"FY97";#N/A,#N/A,FALSE,"FY98";#N/A,#N/A,FALSE,"FY99";#N/A,#N/A,FALSE,"FY00";#N/A,#N/A,FALSE,"FY01"}</definedName>
    <definedName name="wrn.FY97SBP._1" localSheetId="19" hidden="1">{#N/A,#N/A,FALSE,"FY97";#N/A,#N/A,FALSE,"FY98";#N/A,#N/A,FALSE,"FY99";#N/A,#N/A,FALSE,"FY00";#N/A,#N/A,FALSE,"FY01"}</definedName>
    <definedName name="wrn.FY97SBP._1" localSheetId="20" hidden="1">{#N/A,#N/A,FALSE,"FY97";#N/A,#N/A,FALSE,"FY98";#N/A,#N/A,FALSE,"FY99";#N/A,#N/A,FALSE,"FY00";#N/A,#N/A,FALSE,"FY01"}</definedName>
    <definedName name="wrn.FY97SBP._1" localSheetId="21" hidden="1">{#N/A,#N/A,FALSE,"FY97";#N/A,#N/A,FALSE,"FY98";#N/A,#N/A,FALSE,"FY99";#N/A,#N/A,FALSE,"FY00";#N/A,#N/A,FALSE,"FY01"}</definedName>
    <definedName name="wrn.FY97SBP._1" localSheetId="22" hidden="1">{#N/A,#N/A,FALSE,"FY97";#N/A,#N/A,FALSE,"FY98";#N/A,#N/A,FALSE,"FY99";#N/A,#N/A,FALSE,"FY00";#N/A,#N/A,FALSE,"FY01"}</definedName>
    <definedName name="wrn.FY97SBP._1" localSheetId="1" hidden="1">{#N/A,#N/A,FALSE,"FY97";#N/A,#N/A,FALSE,"FY98";#N/A,#N/A,FALSE,"FY99";#N/A,#N/A,FALSE,"FY00";#N/A,#N/A,FALSE,"FY01"}</definedName>
    <definedName name="wrn.FY97SBP._1" localSheetId="26" hidden="1">{#N/A,#N/A,FALSE,"FY97";#N/A,#N/A,FALSE,"FY98";#N/A,#N/A,FALSE,"FY99";#N/A,#N/A,FALSE,"FY00";#N/A,#N/A,FALSE,"FY01"}</definedName>
    <definedName name="wrn.FY97SBP._1" localSheetId="23" hidden="1">{#N/A,#N/A,FALSE,"FY97";#N/A,#N/A,FALSE,"FY98";#N/A,#N/A,FALSE,"FY99";#N/A,#N/A,FALSE,"FY00";#N/A,#N/A,FALSE,"FY01"}</definedName>
    <definedName name="wrn.FY97SBP._1" hidden="1">{#N/A,#N/A,FALSE,"FY97";#N/A,#N/A,FALSE,"FY98";#N/A,#N/A,FALSE,"FY99";#N/A,#N/A,FALSE,"FY00";#N/A,#N/A,FALSE,"FY01"}</definedName>
    <definedName name="wrn.Garage." localSheetId="26" hidden="1">{#N/A,#N/A,FALSE,"Garage Assumpt 1";#N/A,#N/A,FALSE,"Garage Op Proj";#N/A,#N/A,FALSE,"Hist I&amp;E";#N/A,#N/A,FALSE,"Garage Lease"}</definedName>
    <definedName name="wrn.Garage." localSheetId="23"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26" hidden="1">{#N/A,#N/A,FALSE,"Input 2 - Sources of Funds"}</definedName>
    <definedName name="wrn.General._.Information." localSheetId="23" hidden="1">{#N/A,#N/A,FALSE,"Input 2 - Sources of Funds"}</definedName>
    <definedName name="wrn.General._.Information." hidden="1">{#N/A,#N/A,FALSE,"Input 2 - Sources of Funds"}</definedName>
    <definedName name="wrn.GIS." localSheetId="26" hidden="1">{#N/A;#N/A;FALSE;"GIS"}</definedName>
    <definedName name="wrn.GIS." localSheetId="23" hidden="1">{#N/A;#N/A;FALSE;"GIS"}</definedName>
    <definedName name="wrn.GIS." hidden="1">{#N/A;#N/A;FALSE;"GIS"}</definedName>
    <definedName name="wrn.gross._.margin._.detail." localSheetId="17" hidden="1">{"gross_margin1",#N/A,FALSE,"Gross Margin Detail";"gross_margin2",#N/A,FALSE,"Gross Margin Detail"}</definedName>
    <definedName name="wrn.gross._.margin._.detail." localSheetId="18" hidden="1">{"gross_margin1",#N/A,FALSE,"Gross Margin Detail";"gross_margin2",#N/A,FALSE,"Gross Margin Detail"}</definedName>
    <definedName name="wrn.gross._.margin._.detail." localSheetId="19" hidden="1">{"gross_margin1",#N/A,FALSE,"Gross Margin Detail";"gross_margin2",#N/A,FALSE,"Gross Margin Detail"}</definedName>
    <definedName name="wrn.gross._.margin._.detail." localSheetId="20" hidden="1">{"gross_margin1",#N/A,FALSE,"Gross Margin Detail";"gross_margin2",#N/A,FALSE,"Gross Margin Detail"}</definedName>
    <definedName name="wrn.gross._.margin._.detail." localSheetId="21" hidden="1">{"gross_margin1",#N/A,FALSE,"Gross Margin Detail";"gross_margin2",#N/A,FALSE,"Gross Margin Detail"}</definedName>
    <definedName name="wrn.gross._.margin._.detail." localSheetId="22" hidden="1">{"gross_margin1",#N/A,FALSE,"Gross Margin Detail";"gross_margin2",#N/A,FALSE,"Gross Margin Detail"}</definedName>
    <definedName name="wrn.gross._.margin._.detail." localSheetId="1" hidden="1">{"gross_margin1",#N/A,FALSE,"Gross Margin Detail";"gross_margin2",#N/A,FALSE,"Gross Margin Detail"}</definedName>
    <definedName name="wrn.gross._.margin._.detail." localSheetId="26" hidden="1">{"gross_margin1",#N/A,FALSE,"Gross Margin Detail";"gross_margin2",#N/A,FALSE,"Gross Margin Detail"}</definedName>
    <definedName name="wrn.gross._.margin._.detail." localSheetId="23"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17" hidden="1">{"gross_margin1",#N/A,FALSE,"Gross Margin Detail";"gross_margin2",#N/A,FALSE,"Gross Margin Detail"}</definedName>
    <definedName name="wrn.gross._.margin._.detail._1" localSheetId="18" hidden="1">{"gross_margin1",#N/A,FALSE,"Gross Margin Detail";"gross_margin2",#N/A,FALSE,"Gross Margin Detail"}</definedName>
    <definedName name="wrn.gross._.margin._.detail._1" localSheetId="19" hidden="1">{"gross_margin1",#N/A,FALSE,"Gross Margin Detail";"gross_margin2",#N/A,FALSE,"Gross Margin Detail"}</definedName>
    <definedName name="wrn.gross._.margin._.detail._1" localSheetId="20" hidden="1">{"gross_margin1",#N/A,FALSE,"Gross Margin Detail";"gross_margin2",#N/A,FALSE,"Gross Margin Detail"}</definedName>
    <definedName name="wrn.gross._.margin._.detail._1" localSheetId="21" hidden="1">{"gross_margin1",#N/A,FALSE,"Gross Margin Detail";"gross_margin2",#N/A,FALSE,"Gross Margin Detail"}</definedName>
    <definedName name="wrn.gross._.margin._.detail._1" localSheetId="22" hidden="1">{"gross_margin1",#N/A,FALSE,"Gross Margin Detail";"gross_margin2",#N/A,FALSE,"Gross Margin Detail"}</definedName>
    <definedName name="wrn.gross._.margin._.detail._1" localSheetId="1" hidden="1">{"gross_margin1",#N/A,FALSE,"Gross Margin Detail";"gross_margin2",#N/A,FALSE,"Gross Margin Detail"}</definedName>
    <definedName name="wrn.gross._.margin._.detail._1" localSheetId="26" hidden="1">{"gross_margin1",#N/A,FALSE,"Gross Margin Detail";"gross_margin2",#N/A,FALSE,"Gross Margin Detail"}</definedName>
    <definedName name="wrn.gross._.margin._.detail._1" localSheetId="23" hidden="1">{"gross_margin1",#N/A,FALSE,"Gross Margin Detail";"gross_margin2",#N/A,FALSE,"Gross Margin Detail"}</definedName>
    <definedName name="wrn.gross._.margin._.detail._1" hidden="1">{"gross_margin1",#N/A,FALSE,"Gross Margin Detail";"gross_margin2",#N/A,FALSE,"Gross Margin Detail"}</definedName>
    <definedName name="wrn.Hist._.InE." localSheetId="26" hidden="1">{#N/A,#N/A,FALSE,"Hist I&amp;E - Consol";#N/A,#N/A,FALSE,"Hist I&amp;E - Lakes";#N/A,#N/A,FALSE,"Hist I&amp;E - Chabot";#N/A,#N/A,FALSE,"Hist I&amp;E - Diablo"}</definedName>
    <definedName name="wrn.Hist._.InE." localSheetId="23"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26" hidden="1">{#N/A,#N/A,FALSE,"Hist I&amp;E - #2";#N/A,#N/A,FALSE,"Hist I&amp;E - #3";#N/A,#N/A,FALSE,"Hist I&amp;E - #4";#N/A,#N/A,FALSE,"Hist I&amp;E - #5";#N/A,#N/A,FALSE,"Hist I&amp;E - #6";#N/A,#N/A,FALSE,"Hist I&amp;E - #8";#N/A,#N/A,FALSE,"Hist I&amp;E - #9";#N/A,#N/A,FALSE,"Hist I&amp;E - #10"}</definedName>
    <definedName name="wrn.Hist._.InE2." localSheetId="23"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26" hidden="1">{#N/A,#N/A,TRUE,"Cover His PWC",#N/A,#N/A,TRUE;"P&amp;L",#N/A,#N/A,TRUE,"BS",#N/A,#N/A;TRUE,"Depreciation",#N/A,#N/A,TRUE,"GRAPHS",#N/A;#N/A,TRUE,"DCF EBITDA Multiple",#N/A,#N/A,TRUE,"DCF Perpetual Growth"}</definedName>
    <definedName name="wrn.Historical._.Cost._.PWC." localSheetId="23"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26" hidden="1">{#N/A,#N/A,TRUE,"Cover His T",#N/A,#N/A,TRUE;"P&amp;L",#N/A,#N/A,TRUE,"BS",#N/A,#N/A;TRUE,"Depreciation",#N/A,#N/A,TRUE,"GRAPHS",#N/A;#N/A,TRUE,"DCF EBITDA Multiple",#N/A,#N/A,TRUE,"DCF Perpetual Growth"}</definedName>
    <definedName name="wrn.Historical._.Cost._.TenneT." localSheetId="23"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17" hidden="1">{"historical acquirer",#N/A,FALSE,"Historical Performance";"historical target",#N/A,FALSE,"Historical Performance"}</definedName>
    <definedName name="wrn.historical._.performance." localSheetId="18" hidden="1">{"historical acquirer",#N/A,FALSE,"Historical Performance";"historical target",#N/A,FALSE,"Historical Performance"}</definedName>
    <definedName name="wrn.historical._.performance." localSheetId="19" hidden="1">{"historical acquirer",#N/A,FALSE,"Historical Performance";"historical target",#N/A,FALSE,"Historical Performance"}</definedName>
    <definedName name="wrn.historical._.performance." localSheetId="20" hidden="1">{"historical acquirer",#N/A,FALSE,"Historical Performance";"historical target",#N/A,FALSE,"Historical Performance"}</definedName>
    <definedName name="wrn.historical._.performance." localSheetId="21" hidden="1">{"historical acquirer",#N/A,FALSE,"Historical Performance";"historical target",#N/A,FALSE,"Historical Performance"}</definedName>
    <definedName name="wrn.historical._.performance." localSheetId="22" hidden="1">{"historical acquirer",#N/A,FALSE,"Historical Performance";"historical target",#N/A,FALSE,"Historical Performance"}</definedName>
    <definedName name="wrn.historical._.performance." localSheetId="1" hidden="1">{"historical acquirer",#N/A,FALSE,"Historical Performance";"historical target",#N/A,FALSE,"Historical Performance"}</definedName>
    <definedName name="wrn.historical._.performance." localSheetId="26" hidden="1">{"historical acquirer",#N/A,FALSE,"Historical Performance";"historical target",#N/A,FALSE,"Historical Performance"}</definedName>
    <definedName name="wrn.historical._.performance." localSheetId="23"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17" hidden="1">{"historical acquirer",#N/A,FALSE,"Historical Performance";"historical target",#N/A,FALSE,"Historical Performance"}</definedName>
    <definedName name="wrn.historical._.performance._1" localSheetId="18" hidden="1">{"historical acquirer",#N/A,FALSE,"Historical Performance";"historical target",#N/A,FALSE,"Historical Performance"}</definedName>
    <definedName name="wrn.historical._.performance._1" localSheetId="19" hidden="1">{"historical acquirer",#N/A,FALSE,"Historical Performance";"historical target",#N/A,FALSE,"Historical Performance"}</definedName>
    <definedName name="wrn.historical._.performance._1" localSheetId="20" hidden="1">{"historical acquirer",#N/A,FALSE,"Historical Performance";"historical target",#N/A,FALSE,"Historical Performance"}</definedName>
    <definedName name="wrn.historical._.performance._1" localSheetId="21" hidden="1">{"historical acquirer",#N/A,FALSE,"Historical Performance";"historical target",#N/A,FALSE,"Historical Performance"}</definedName>
    <definedName name="wrn.historical._.performance._1" localSheetId="22" hidden="1">{"historical acquirer",#N/A,FALSE,"Historical Performance";"historical target",#N/A,FALSE,"Historical Performance"}</definedName>
    <definedName name="wrn.historical._.performance._1" localSheetId="1" hidden="1">{"historical acquirer",#N/A,FALSE,"Historical Performance";"historical target",#N/A,FALSE,"Historical Performance"}</definedName>
    <definedName name="wrn.historical._.performance._1" localSheetId="26" hidden="1">{"historical acquirer",#N/A,FALSE,"Historical Performance";"historical target",#N/A,FALSE,"Historical Performance"}</definedName>
    <definedName name="wrn.historical._.performance._1" localSheetId="23"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26" hidden="1">{"2002 - 2006 Detail Income Statement",#N/A,FALSE,"TUB Income Statement wo DW";"BGS Deferral",#N/A,FALSE,"BGS Deferral";"NNC Deferral",#N/A,FALSE,"NNC Deferral";"MTC Deferral",#N/A,FALSE,"MTC Deferral";#N/A,#N/A,FALSE,"Schedule D"}</definedName>
    <definedName name="wrn.HLP._.Detail." localSheetId="23"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26" hidden="1">{#N/A;#N/A;FALSE;"HNZ"}</definedName>
    <definedName name="wrn.HNZ." localSheetId="23" hidden="1">{#N/A;#N/A;FALSE;"HNZ"}</definedName>
    <definedName name="wrn.HNZ." hidden="1">{#N/A;#N/A;FALSE;"HNZ"}</definedName>
    <definedName name="wrn.Ilijan._.Print."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2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26" hidden="1">{#N/A,#N/A,TRUE,"Income";#N/A,#N/A,TRUE,"IncomeDetail";#N/A,#N/A,TRUE,"Balance";#N/A,#N/A,TRUE,"BalDetail"}</definedName>
    <definedName name="wrn.Income." localSheetId="23" hidden="1">{#N/A,#N/A,TRUE,"Income";#N/A,#N/A,TRUE,"IncomeDetail";#N/A,#N/A,TRUE,"Balance";#N/A,#N/A,TRUE,"BalDetail"}</definedName>
    <definedName name="wrn.Income." hidden="1">{#N/A,#N/A,TRUE,"Income";#N/A,#N/A,TRUE,"IncomeDetail";#N/A,#N/A,TRUE,"Balance";#N/A,#N/A,TRUE,"BalDetail"}</definedName>
    <definedName name="wrn.INCOME._.STATEMENT." localSheetId="17" hidden="1">{"INCOME STATEMENT",#N/A,FALSE,"Income Statement"}</definedName>
    <definedName name="wrn.INCOME._.STATEMENT." localSheetId="18" hidden="1">{"INCOME STATEMENT",#N/A,FALSE,"Income Statement"}</definedName>
    <definedName name="wrn.INCOME._.STATEMENT." localSheetId="19" hidden="1">{"INCOME STATEMENT",#N/A,FALSE,"Income Statement"}</definedName>
    <definedName name="wrn.INCOME._.STATEMENT." localSheetId="20" hidden="1">{"INCOME STATEMENT",#N/A,FALSE,"Income Statement"}</definedName>
    <definedName name="wrn.INCOME._.STATEMENT." localSheetId="21" hidden="1">{"INCOME STATEMENT",#N/A,FALSE,"Income Statement"}</definedName>
    <definedName name="wrn.INCOME._.STATEMENT." localSheetId="22" hidden="1">{"INCOME STATEMENT",#N/A,FALSE,"Income Statement"}</definedName>
    <definedName name="wrn.INCOME._.STATEMENT." localSheetId="1" hidden="1">{"INCOME STATEMENT",#N/A,FALSE,"Income Statement"}</definedName>
    <definedName name="wrn.INCOME._.STATEMENT." localSheetId="26" hidden="1">{"INCOME STATEMENT",#N/A,FALSE,"Income Statement"}</definedName>
    <definedName name="wrn.INCOME._.STATEMENT." localSheetId="23" hidden="1">{"INCOME STATEMENT",#N/A,FALSE,"Income Statement"}</definedName>
    <definedName name="wrn.INCOME._.STATEMENT." hidden="1">{"INCOME STATEMENT",#N/A,FALSE,"Income Statement"}</definedName>
    <definedName name="wrn.INCOME._.STATEMENT._1" localSheetId="17" hidden="1">{"INCOME STATEMENT",#N/A,FALSE,"Income Statement"}</definedName>
    <definedName name="wrn.INCOME._.STATEMENT._1" localSheetId="18" hidden="1">{"INCOME STATEMENT",#N/A,FALSE,"Income Statement"}</definedName>
    <definedName name="wrn.INCOME._.STATEMENT._1" localSheetId="19" hidden="1">{"INCOME STATEMENT",#N/A,FALSE,"Income Statement"}</definedName>
    <definedName name="wrn.INCOME._.STATEMENT._1" localSheetId="20" hidden="1">{"INCOME STATEMENT",#N/A,FALSE,"Income Statement"}</definedName>
    <definedName name="wrn.INCOME._.STATEMENT._1" localSheetId="21" hidden="1">{"INCOME STATEMENT",#N/A,FALSE,"Income Statement"}</definedName>
    <definedName name="wrn.INCOME._.STATEMENT._1" localSheetId="22" hidden="1">{"INCOME STATEMENT",#N/A,FALSE,"Income Statement"}</definedName>
    <definedName name="wrn.INCOME._.STATEMENT._1" localSheetId="1" hidden="1">{"INCOME STATEMENT",#N/A,FALSE,"Income Statement"}</definedName>
    <definedName name="wrn.INCOME._.STATEMENT._1" localSheetId="26" hidden="1">{"INCOME STATEMENT",#N/A,FALSE,"Income Statement"}</definedName>
    <definedName name="wrn.INCOME._.STATEMENT._1" localSheetId="23" hidden="1">{"INCOME STATEMENT",#N/A,FALSE,"Income Statement"}</definedName>
    <definedName name="wrn.INCOME._.STATEMENT._1" hidden="1">{"INCOME STATEMENT",#N/A,FALSE,"Income Statement"}</definedName>
    <definedName name="wrn.Income._.Statements." localSheetId="26"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2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26" hidden="1">{"IncrCashPrintArea",#N/A,FALSE,"Incr_CF"}</definedName>
    <definedName name="wrn.Incr.._.CF._.Statement." localSheetId="23" hidden="1">{"IncrCashPrintArea",#N/A,FALSE,"Incr_CF"}</definedName>
    <definedName name="wrn.Incr.._.CF._.Statement." hidden="1">{"IncrCashPrintArea",#N/A,FALSE,"Incr_CF"}</definedName>
    <definedName name="wrn.Incr.._.Profitability._.Indicators." localSheetId="26" hidden="1">{"IncrProfPrintArea",#N/A,FALSE,"Incr_Prof"}</definedName>
    <definedName name="wrn.Incr.._.Profitability._.Indicators." localSheetId="23" hidden="1">{"IncrProfPrintArea",#N/A,FALSE,"Incr_Prof"}</definedName>
    <definedName name="wrn.Incr.._.Profitability._.Indicators." hidden="1">{"IncrProfPrintArea",#N/A,FALSE,"Incr_Prof"}</definedName>
    <definedName name="wrn.input._.and._.output." localSheetId="17"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6"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23"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7"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8"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9"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6"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3"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26" hidden="1">{"Input",#N/A,FALSE,"INPUT"}</definedName>
    <definedName name="wrn.INPUT._.INFO." localSheetId="23" hidden="1">{"Input",#N/A,FALSE,"INPUT"}</definedName>
    <definedName name="wrn.INPUT._.INFO." hidden="1">{"Input",#N/A,FALSE,"INPUT"}</definedName>
    <definedName name="wrn.input._.sheet." localSheetId="17" hidden="1">{#N/A,#N/A,FALSE,"TICKERS INPUT SHEET"}</definedName>
    <definedName name="wrn.input._.sheet." localSheetId="18" hidden="1">{#N/A,#N/A,FALSE,"TICKERS INPUT SHEET"}</definedName>
    <definedName name="wrn.input._.sheet." localSheetId="19" hidden="1">{#N/A,#N/A,FALSE,"TICKERS INPUT SHEET"}</definedName>
    <definedName name="wrn.input._.sheet." localSheetId="20" hidden="1">{#N/A,#N/A,FALSE,"TICKERS INPUT SHEET"}</definedName>
    <definedName name="wrn.input._.sheet." localSheetId="21" hidden="1">{#N/A,#N/A,FALSE,"TICKERS INPUT SHEET"}</definedName>
    <definedName name="wrn.input._.sheet." localSheetId="22" hidden="1">{#N/A,#N/A,FALSE,"TICKERS INPUT SHEET"}</definedName>
    <definedName name="wrn.input._.sheet." localSheetId="1" hidden="1">{#N/A,#N/A,FALSE,"TICKERS INPUT SHEET"}</definedName>
    <definedName name="wrn.input._.sheet." localSheetId="26" hidden="1">{#N/A,#N/A,FALSE,"TICKERS INPUT SHEET"}</definedName>
    <definedName name="wrn.input._.sheet." localSheetId="23" hidden="1">{#N/A,#N/A,FALSE,"TICKERS INPUT SHEET"}</definedName>
    <definedName name="wrn.input._.sheet." hidden="1">{#N/A,#N/A,FALSE,"TICKERS INPUT SHEET"}</definedName>
    <definedName name="wrn.input._.sheet._1" localSheetId="17" hidden="1">{#N/A,#N/A,FALSE,"TICKERS INPUT SHEET"}</definedName>
    <definedName name="wrn.input._.sheet._1" localSheetId="18" hidden="1">{#N/A,#N/A,FALSE,"TICKERS INPUT SHEET"}</definedName>
    <definedName name="wrn.input._.sheet._1" localSheetId="19" hidden="1">{#N/A,#N/A,FALSE,"TICKERS INPUT SHEET"}</definedName>
    <definedName name="wrn.input._.sheet._1" localSheetId="20" hidden="1">{#N/A,#N/A,FALSE,"TICKERS INPUT SHEET"}</definedName>
    <definedName name="wrn.input._.sheet._1" localSheetId="21" hidden="1">{#N/A,#N/A,FALSE,"TICKERS INPUT SHEET"}</definedName>
    <definedName name="wrn.input._.sheet._1" localSheetId="22" hidden="1">{#N/A,#N/A,FALSE,"TICKERS INPUT SHEET"}</definedName>
    <definedName name="wrn.input._.sheet._1" localSheetId="1" hidden="1">{#N/A,#N/A,FALSE,"TICKERS INPUT SHEET"}</definedName>
    <definedName name="wrn.input._.sheet._1" localSheetId="26" hidden="1">{#N/A,#N/A,FALSE,"TICKERS INPUT SHEET"}</definedName>
    <definedName name="wrn.input._.sheet._1" localSheetId="23" hidden="1">{#N/A,#N/A,FALSE,"TICKERS INPUT SHEET"}</definedName>
    <definedName name="wrn.input._.sheet._1" hidden="1">{#N/A,#N/A,FALSE,"TICKERS INPUT SHEET"}</definedName>
    <definedName name="wrn.Introduction." localSheetId="2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2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17" hidden="1">{"assumptions",#N/A,FALSE,"Scenario 1";"valuation",#N/A,FALSE,"Scenario 1"}</definedName>
    <definedName name="wrn.IPO._.Valuation." localSheetId="18" hidden="1">{"assumptions",#N/A,FALSE,"Scenario 1";"valuation",#N/A,FALSE,"Scenario 1"}</definedName>
    <definedName name="wrn.IPO._.Valuation." localSheetId="19" hidden="1">{"assumptions",#N/A,FALSE,"Scenario 1";"valuation",#N/A,FALSE,"Scenario 1"}</definedName>
    <definedName name="wrn.IPO._.Valuation." localSheetId="20" hidden="1">{"assumptions",#N/A,FALSE,"Scenario 1";"valuation",#N/A,FALSE,"Scenario 1"}</definedName>
    <definedName name="wrn.IPO._.Valuation." localSheetId="21" hidden="1">{"assumptions",#N/A,FALSE,"Scenario 1";"valuation",#N/A,FALSE,"Scenario 1"}</definedName>
    <definedName name="wrn.IPO._.Valuation." localSheetId="22" hidden="1">{"assumptions",#N/A,FALSE,"Scenario 1";"valuation",#N/A,FALSE,"Scenario 1"}</definedName>
    <definedName name="wrn.IPO._.Valuation." localSheetId="1" hidden="1">{"assumptions",#N/A,FALSE,"Scenario 1";"valuation",#N/A,FALSE,"Scenario 1"}</definedName>
    <definedName name="wrn.IPO._.Valuation." localSheetId="26" hidden="1">{"assumptions",#N/A,FALSE,"Scenario 1";"valuation",#N/A,FALSE,"Scenario 1"}</definedName>
    <definedName name="wrn.IPO._.Valuation." localSheetId="23" hidden="1">{"assumptions",#N/A,FALSE,"Scenario 1";"valuation",#N/A,FALSE,"Scenario 1"}</definedName>
    <definedName name="wrn.IPO._.Valuation." hidden="1">{"assumptions",#N/A,FALSE,"Scenario 1";"valuation",#N/A,FALSE,"Scenario 1"}</definedName>
    <definedName name="wrn.IPO._.Valuation._1" localSheetId="17" hidden="1">{"assumptions",#N/A,FALSE,"Scenario 1";"valuation",#N/A,FALSE,"Scenario 1"}</definedName>
    <definedName name="wrn.IPO._.Valuation._1" localSheetId="18" hidden="1">{"assumptions",#N/A,FALSE,"Scenario 1";"valuation",#N/A,FALSE,"Scenario 1"}</definedName>
    <definedName name="wrn.IPO._.Valuation._1" localSheetId="19" hidden="1">{"assumptions",#N/A,FALSE,"Scenario 1";"valuation",#N/A,FALSE,"Scenario 1"}</definedName>
    <definedName name="wrn.IPO._.Valuation._1" localSheetId="20" hidden="1">{"assumptions",#N/A,FALSE,"Scenario 1";"valuation",#N/A,FALSE,"Scenario 1"}</definedName>
    <definedName name="wrn.IPO._.Valuation._1" localSheetId="21" hidden="1">{"assumptions",#N/A,FALSE,"Scenario 1";"valuation",#N/A,FALSE,"Scenario 1"}</definedName>
    <definedName name="wrn.IPO._.Valuation._1" localSheetId="22" hidden="1">{"assumptions",#N/A,FALSE,"Scenario 1";"valuation",#N/A,FALSE,"Scenario 1"}</definedName>
    <definedName name="wrn.IPO._.Valuation._1" localSheetId="1" hidden="1">{"assumptions",#N/A,FALSE,"Scenario 1";"valuation",#N/A,FALSE,"Scenario 1"}</definedName>
    <definedName name="wrn.IPO._.Valuation._1" localSheetId="26" hidden="1">{"assumptions",#N/A,FALSE,"Scenario 1";"valuation",#N/A,FALSE,"Scenario 1"}</definedName>
    <definedName name="wrn.IPO._.Valuation._1" localSheetId="23" hidden="1">{"assumptions",#N/A,FALSE,"Scenario 1";"valuation",#N/A,FALSE,"Scenario 1"}</definedName>
    <definedName name="wrn.IPO._.Valuation._1" hidden="1">{"assumptions",#N/A,FALSE,"Scenario 1";"valuation",#N/A,FALSE,"Scenario 1"}</definedName>
    <definedName name="wrn.IRR." localSheetId="26" hidden="1">{"IRR Benefits",#N/A,FALSE,"IRR";"Tax Credits",#N/A,FALSE,"IRR"}</definedName>
    <definedName name="wrn.IRR." localSheetId="23" hidden="1">{"IRR Benefits",#N/A,FALSE,"IRR";"Tax Credits",#N/A,FALSE,"IRR"}</definedName>
    <definedName name="wrn.IRR." hidden="1">{"IRR Benefits",#N/A,FALSE,"IRR";"Tax Credits",#N/A,FALSE,"IRR"}</definedName>
    <definedName name="wrn.IRR._.CORP._.7." localSheetId="26" hidden="1">{"IRR",#N/A,FALSE,"Corp 7 IRR";"Input",#N/A,FALSE,"Corp 7 IRR"}</definedName>
    <definedName name="wrn.IRR._.CORP._.7." localSheetId="23" hidden="1">{"IRR",#N/A,FALSE,"Corp 7 IRR";"Input",#N/A,FALSE,"Corp 7 IRR"}</definedName>
    <definedName name="wrn.IRR._.CORP._.7." hidden="1">{"IRR",#N/A,FALSE,"Corp 7 IRR";"Input",#N/A,FALSE,"Corp 7 IRR"}</definedName>
    <definedName name="wrn.K." localSheetId="26" hidden="1">{#N/A;#N/A;FALSE;"K"}</definedName>
    <definedName name="wrn.K." localSheetId="23" hidden="1">{#N/A;#N/A;FALSE;"K"}</definedName>
    <definedName name="wrn.K." hidden="1">{#N/A;#N/A;FALSE;"K"}</definedName>
    <definedName name="wrn.Kristi" localSheetId="26" hidden="1">{#N/A,#N/A,TRUE,"Income";#N/A,#N/A,TRUE,"IncomeDetail";#N/A,#N/A,TRUE,"Balance";#N/A,#N/A,TRUE,"BalDetail"}</definedName>
    <definedName name="wrn.Kristi" localSheetId="23" hidden="1">{#N/A,#N/A,TRUE,"Income";#N/A,#N/A,TRUE,"IncomeDetail";#N/A,#N/A,TRUE,"Balance";#N/A,#N/A,TRUE,"BalDetail"}</definedName>
    <definedName name="wrn.Kristi" hidden="1">{#N/A,#N/A,TRUE,"Income";#N/A,#N/A,TRUE,"IncomeDetail";#N/A,#N/A,TRUE,"Balance";#N/A,#N/A,TRUE,"BalDetail"}</definedName>
    <definedName name="wrn.LBO._.Summary." localSheetId="17" hidden="1">{"LBO Summary",#N/A,FALSE,"Summary"}</definedName>
    <definedName name="wrn.LBO._.Summary." localSheetId="18" hidden="1">{"LBO Summary",#N/A,FALSE,"Summary"}</definedName>
    <definedName name="wrn.LBO._.Summary." localSheetId="19" hidden="1">{"LBO Summary",#N/A,FALSE,"Summary"}</definedName>
    <definedName name="wrn.LBO._.Summary." localSheetId="20" hidden="1">{"LBO Summary",#N/A,FALSE,"Summary"}</definedName>
    <definedName name="wrn.LBO._.Summary." localSheetId="21" hidden="1">{"LBO Summary",#N/A,FALSE,"Summary"}</definedName>
    <definedName name="wrn.LBO._.Summary." localSheetId="22" hidden="1">{"LBO Summary",#N/A,FALSE,"Summary"}</definedName>
    <definedName name="wrn.LBO._.Summary." localSheetId="1" hidden="1">{"LBO Summary",#N/A,FALSE,"Summary"}</definedName>
    <definedName name="wrn.LBO._.Summary." localSheetId="26" hidden="1">{"LBO Summary",#N/A,FALSE,"Summary"}</definedName>
    <definedName name="wrn.LBO._.Summary." localSheetId="23" hidden="1">{"LBO Summary",#N/A,FALSE,"Summary"}</definedName>
    <definedName name="wrn.LBO._.Summary." hidden="1">{"LBO Summary",#N/A,FALSE,"Summary"}</definedName>
    <definedName name="wrn.LBO._.Summary._1" localSheetId="17" hidden="1">{"LBO Summary",#N/A,FALSE,"Summary"}</definedName>
    <definedName name="wrn.LBO._.Summary._1" localSheetId="18" hidden="1">{"LBO Summary",#N/A,FALSE,"Summary"}</definedName>
    <definedName name="wrn.LBO._.Summary._1" localSheetId="19" hidden="1">{"LBO Summary",#N/A,FALSE,"Summary"}</definedName>
    <definedName name="wrn.LBO._.Summary._1" localSheetId="20" hidden="1">{"LBO Summary",#N/A,FALSE,"Summary"}</definedName>
    <definedName name="wrn.LBO._.Summary._1" localSheetId="21" hidden="1">{"LBO Summary",#N/A,FALSE,"Summary"}</definedName>
    <definedName name="wrn.LBO._.Summary._1" localSheetId="22" hidden="1">{"LBO Summary",#N/A,FALSE,"Summary"}</definedName>
    <definedName name="wrn.LBO._.Summary._1" localSheetId="1" hidden="1">{"LBO Summary",#N/A,FALSE,"Summary"}</definedName>
    <definedName name="wrn.LBO._.Summary._1" localSheetId="26" hidden="1">{"LBO Summary",#N/A,FALSE,"Summary"}</definedName>
    <definedName name="wrn.LBO._.Summary._1" localSheetId="23" hidden="1">{"LBO Summary",#N/A,FALSE,"Summary"}</definedName>
    <definedName name="wrn.LBO._.Summary._1" hidden="1">{"LBO Summary",#N/A,FALSE,"Summary"}</definedName>
    <definedName name="wrn.Leases.xls." localSheetId="17" hidden="1">{#N/A,#N/A,FALSE,"Initial Year";#N/A,#N/A,FALSE,"Historical";#N/A,#N/A,FALSE,"balsheet";#N/A,#N/A,FALSE,"incstate";#N/A,#N/A,FALSE,"Fleet"}</definedName>
    <definedName name="wrn.Leases.xls." localSheetId="18" hidden="1">{#N/A,#N/A,FALSE,"Initial Year";#N/A,#N/A,FALSE,"Historical";#N/A,#N/A,FALSE,"balsheet";#N/A,#N/A,FALSE,"incstate";#N/A,#N/A,FALSE,"Fleet"}</definedName>
    <definedName name="wrn.Leases.xls." localSheetId="19" hidden="1">{#N/A,#N/A,FALSE,"Initial Year";#N/A,#N/A,FALSE,"Historical";#N/A,#N/A,FALSE,"balsheet";#N/A,#N/A,FALSE,"incstate";#N/A,#N/A,FALSE,"Fleet"}</definedName>
    <definedName name="wrn.Leases.xls." localSheetId="20" hidden="1">{#N/A,#N/A,FALSE,"Initial Year";#N/A,#N/A,FALSE,"Historical";#N/A,#N/A,FALSE,"balsheet";#N/A,#N/A,FALSE,"incstate";#N/A,#N/A,FALSE,"Fleet"}</definedName>
    <definedName name="wrn.Leases.xls." localSheetId="21" hidden="1">{#N/A,#N/A,FALSE,"Initial Year";#N/A,#N/A,FALSE,"Historical";#N/A,#N/A,FALSE,"balsheet";#N/A,#N/A,FALSE,"incstate";#N/A,#N/A,FALSE,"Fleet"}</definedName>
    <definedName name="wrn.Leases.xls." localSheetId="22"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localSheetId="26" hidden="1">{#N/A,#N/A,FALSE,"Initial Year";#N/A,#N/A,FALSE,"Historical";#N/A,#N/A,FALSE,"balsheet";#N/A,#N/A,FALSE,"incstate";#N/A,#N/A,FALSE,"Fleet"}</definedName>
    <definedName name="wrn.Leases.xls." localSheetId="23"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17" hidden="1">{#N/A,#N/A,FALSE,"Initial Year";#N/A,#N/A,FALSE,"Historical";#N/A,#N/A,FALSE,"balsheet";#N/A,#N/A,FALSE,"incstate";#N/A,#N/A,FALSE,"Fleet"}</definedName>
    <definedName name="wrn.Leases.xls._1" localSheetId="18" hidden="1">{#N/A,#N/A,FALSE,"Initial Year";#N/A,#N/A,FALSE,"Historical";#N/A,#N/A,FALSE,"balsheet";#N/A,#N/A,FALSE,"incstate";#N/A,#N/A,FALSE,"Fleet"}</definedName>
    <definedName name="wrn.Leases.xls._1" localSheetId="19" hidden="1">{#N/A,#N/A,FALSE,"Initial Year";#N/A,#N/A,FALSE,"Historical";#N/A,#N/A,FALSE,"balsheet";#N/A,#N/A,FALSE,"incstate";#N/A,#N/A,FALSE,"Fleet"}</definedName>
    <definedName name="wrn.Leases.xls._1" localSheetId="20" hidden="1">{#N/A,#N/A,FALSE,"Initial Year";#N/A,#N/A,FALSE,"Historical";#N/A,#N/A,FALSE,"balsheet";#N/A,#N/A,FALSE,"incstate";#N/A,#N/A,FALSE,"Fleet"}</definedName>
    <definedName name="wrn.Leases.xls._1" localSheetId="21" hidden="1">{#N/A,#N/A,FALSE,"Initial Year";#N/A,#N/A,FALSE,"Historical";#N/A,#N/A,FALSE,"balsheet";#N/A,#N/A,FALSE,"incstate";#N/A,#N/A,FALSE,"Fleet"}</definedName>
    <definedName name="wrn.Leases.xls._1" localSheetId="22" hidden="1">{#N/A,#N/A,FALSE,"Initial Year";#N/A,#N/A,FALSE,"Historical";#N/A,#N/A,FALSE,"balsheet";#N/A,#N/A,FALSE,"incstate";#N/A,#N/A,FALSE,"Fleet"}</definedName>
    <definedName name="wrn.Leases.xls._1" localSheetId="1" hidden="1">{#N/A,#N/A,FALSE,"Initial Year";#N/A,#N/A,FALSE,"Historical";#N/A,#N/A,FALSE,"balsheet";#N/A,#N/A,FALSE,"incstate";#N/A,#N/A,FALSE,"Fleet"}</definedName>
    <definedName name="wrn.Leases.xls._1" localSheetId="26" hidden="1">{#N/A,#N/A,FALSE,"Initial Year";#N/A,#N/A,FALSE,"Historical";#N/A,#N/A,FALSE,"balsheet";#N/A,#N/A,FALSE,"incstate";#N/A,#N/A,FALSE,"Fleet"}</definedName>
    <definedName name="wrn.Leases.xls._1" localSheetId="23"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26" hidden="1">{#N/A,#N/A,FALSE,"Open_Positions";#N/A,#N/A,FALSE,"Closed_Positions";#N/A,#N/A,FALSE,"Position_at_Dec_02"}</definedName>
    <definedName name="wrn.Manulife._.Reinsurance._.Ltd.._.Futures._.Information." localSheetId="23"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17" hidden="1">{#N/A,#N/A,FALSE,"Data &amp; Key Results";#N/A,#N/A,FALSE,"Summary Template";#N/A,#N/A,FALSE,"Budget";#N/A,#N/A,FALSE,"Present Value Comparison";#N/A,#N/A,FALSE,"Cashflow";#N/A,#N/A,FALSE,"Income";#N/A,#N/A,FALSE,"Inputs"}</definedName>
    <definedName name="wrn.Mason._.Deliverables." localSheetId="18" hidden="1">{#N/A,#N/A,FALSE,"Data &amp; Key Results";#N/A,#N/A,FALSE,"Summary Template";#N/A,#N/A,FALSE,"Budget";#N/A,#N/A,FALSE,"Present Value Comparison";#N/A,#N/A,FALSE,"Cashflow";#N/A,#N/A,FALSE,"Income";#N/A,#N/A,FALSE,"Inputs"}</definedName>
    <definedName name="wrn.Mason._.Deliverables." localSheetId="19" hidden="1">{#N/A,#N/A,FALSE,"Data &amp; Key Results";#N/A,#N/A,FALSE,"Summary Template";#N/A,#N/A,FALSE,"Budget";#N/A,#N/A,FALSE,"Present Value Comparison";#N/A,#N/A,FALSE,"Cashflow";#N/A,#N/A,FALSE,"Income";#N/A,#N/A,FALSE,"Inputs"}</definedName>
    <definedName name="wrn.Mason._.Deliverables." localSheetId="20" hidden="1">{#N/A,#N/A,FALSE,"Data &amp; Key Results";#N/A,#N/A,FALSE,"Summary Template";#N/A,#N/A,FALSE,"Budget";#N/A,#N/A,FALSE,"Present Value Comparison";#N/A,#N/A,FALSE,"Cashflow";#N/A,#N/A,FALSE,"Income";#N/A,#N/A,FALSE,"Inputs"}</definedName>
    <definedName name="wrn.Mason._.Deliverables." localSheetId="21" hidden="1">{#N/A,#N/A,FALSE,"Data &amp; Key Results";#N/A,#N/A,FALSE,"Summary Template";#N/A,#N/A,FALSE,"Budget";#N/A,#N/A,FALSE,"Present Value Comparison";#N/A,#N/A,FALSE,"Cashflow";#N/A,#N/A,FALSE,"Income";#N/A,#N/A,FALSE,"Inputs"}</definedName>
    <definedName name="wrn.Mason._.Deliverables." localSheetId="22" hidden="1">{#N/A,#N/A,FALSE,"Data &amp; Key Results";#N/A,#N/A,FALSE,"Summary Template";#N/A,#N/A,FALSE,"Budget";#N/A,#N/A,FALSE,"Present Value Comparison";#N/A,#N/A,FALSE,"Cashflow";#N/A,#N/A,FALSE,"Income";#N/A,#N/A,FALSE,"Inputs"}</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26" hidden="1">{#N/A,#N/A,FALSE,"Data &amp; Key Results";#N/A,#N/A,FALSE,"Summary Template";#N/A,#N/A,FALSE,"Budget";#N/A,#N/A,FALSE,"Present Value Comparison";#N/A,#N/A,FALSE,"Cashflow";#N/A,#N/A,FALSE,"Income";#N/A,#N/A,FALSE,"Inputs"}</definedName>
    <definedName name="wrn.Mason._.Deliverables." localSheetId="23"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17" hidden="1">{#N/A,#N/A,FALSE,"Data &amp; Key Results";#N/A,#N/A,FALSE,"Summary Template";#N/A,#N/A,FALSE,"Budget";#N/A,#N/A,FALSE,"Present Value Comparison";#N/A,#N/A,FALSE,"Cashflow";#N/A,#N/A,FALSE,"Income";#N/A,#N/A,FALSE,"Inputs"}</definedName>
    <definedName name="wrn.Mason._.Deliverables._1" localSheetId="18" hidden="1">{#N/A,#N/A,FALSE,"Data &amp; Key Results";#N/A,#N/A,FALSE,"Summary Template";#N/A,#N/A,FALSE,"Budget";#N/A,#N/A,FALSE,"Present Value Comparison";#N/A,#N/A,FALSE,"Cashflow";#N/A,#N/A,FALSE,"Income";#N/A,#N/A,FALSE,"Inputs"}</definedName>
    <definedName name="wrn.Mason._.Deliverables._1" localSheetId="19" hidden="1">{#N/A,#N/A,FALSE,"Data &amp; Key Results";#N/A,#N/A,FALSE,"Summary Template";#N/A,#N/A,FALSE,"Budget";#N/A,#N/A,FALSE,"Present Value Comparison";#N/A,#N/A,FALSE,"Cashflow";#N/A,#N/A,FALSE,"Income";#N/A,#N/A,FALSE,"Inputs"}</definedName>
    <definedName name="wrn.Mason._.Deliverables._1" localSheetId="20" hidden="1">{#N/A,#N/A,FALSE,"Data &amp; Key Results";#N/A,#N/A,FALSE,"Summary Template";#N/A,#N/A,FALSE,"Budget";#N/A,#N/A,FALSE,"Present Value Comparison";#N/A,#N/A,FALSE,"Cashflow";#N/A,#N/A,FALSE,"Income";#N/A,#N/A,FALSE,"Inputs"}</definedName>
    <definedName name="wrn.Mason._.Deliverables._1" localSheetId="21" hidden="1">{#N/A,#N/A,FALSE,"Data &amp; Key Results";#N/A,#N/A,FALSE,"Summary Template";#N/A,#N/A,FALSE,"Budget";#N/A,#N/A,FALSE,"Present Value Comparison";#N/A,#N/A,FALSE,"Cashflow";#N/A,#N/A,FALSE,"Income";#N/A,#N/A,FALSE,"Inputs"}</definedName>
    <definedName name="wrn.Mason._.Deliverables._1" localSheetId="22" hidden="1">{#N/A,#N/A,FALSE,"Data &amp; Key Results";#N/A,#N/A,FALSE,"Summary Template";#N/A,#N/A,FALSE,"Budget";#N/A,#N/A,FALSE,"Present Value Comparison";#N/A,#N/A,FALSE,"Cashflow";#N/A,#N/A,FALSE,"Income";#N/A,#N/A,FALSE,"Inputs"}</definedName>
    <definedName name="wrn.Mason._.Deliverables._1" localSheetId="1" hidden="1">{#N/A,#N/A,FALSE,"Data &amp; Key Results";#N/A,#N/A,FALSE,"Summary Template";#N/A,#N/A,FALSE,"Budget";#N/A,#N/A,FALSE,"Present Value Comparison";#N/A,#N/A,FALSE,"Cashflow";#N/A,#N/A,FALSE,"Income";#N/A,#N/A,FALSE,"Inputs"}</definedName>
    <definedName name="wrn.Mason._.Deliverables._1" localSheetId="26" hidden="1">{#N/A,#N/A,FALSE,"Data &amp; Key Results";#N/A,#N/A,FALSE,"Summary Template";#N/A,#N/A,FALSE,"Budget";#N/A,#N/A,FALSE,"Present Value Comparison";#N/A,#N/A,FALSE,"Cashflow";#N/A,#N/A,FALSE,"Income";#N/A,#N/A,FALSE,"Inputs"}</definedName>
    <definedName name="wrn.Mason._.Deliverables._1" localSheetId="23"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26" hidden="1">{#N/A,#N/A,FALSE,"Assumptions";#N/A,#N/A,FALSE,"Consol CF";#N/A,#N/A,FALSE,"matx B4 DS";#N/A,#N/A,FALSE,"Hacienda CF";#N/A,#N/A,FALSE,"matx B4 DS Hac";#N/A,#N/A,FALSE,"Chabot CF";#N/A,#N/A,FALSE,"matx B4 DS Chabot";#N/A,#N/A,FALSE,"Diablo CF";#N/A,#N/A,FALSE,"matx B4 DS Diablo"}</definedName>
    <definedName name="wrn.MATRICES._.and._.CFs." localSheetId="23"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26" hidden="1">{#N/A,#N/A,FALSE,"matx B4 DS";#N/A,#N/A,FALSE,"matx B4 DS Hac";#N/A,#N/A,FALSE,"matx B4 DS Chabot";#N/A,#N/A,FALSE,"matx B4 DS Diablo"}</definedName>
    <definedName name="wrn.MATRICIES._.ONLY." localSheetId="23"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2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2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26" hidden="1">{#N/A;#N/A;FALSE;"MCCRK"}</definedName>
    <definedName name="wrn.MCCRK." localSheetId="23" hidden="1">{#N/A;#N/A;FALSE;"MCCRK"}</definedName>
    <definedName name="wrn.MCCRK." hidden="1">{#N/A;#N/A;FALSE;"MCCRK"}</definedName>
    <definedName name="wrn.Model." localSheetId="17" hidden="1">{#N/A,#N/A,FALSE,"Cover";#N/A,#N/A,FALSE,"LUMI";#N/A,#N/A,FALSE,"COMD";#N/A,#N/A,FALSE,"Valuation";#N/A,#N/A,FALSE,"Assumptions";#N/A,#N/A,FALSE,"Pooling";#N/A,#N/A,FALSE,"BalanceSheet"}</definedName>
    <definedName name="wrn.Model." localSheetId="18" hidden="1">{#N/A,#N/A,FALSE,"Cover";#N/A,#N/A,FALSE,"LUMI";#N/A,#N/A,FALSE,"COMD";#N/A,#N/A,FALSE,"Valuation";#N/A,#N/A,FALSE,"Assumptions";#N/A,#N/A,FALSE,"Pooling";#N/A,#N/A,FALSE,"BalanceSheet"}</definedName>
    <definedName name="wrn.Model." localSheetId="19" hidden="1">{#N/A,#N/A,FALSE,"Cover";#N/A,#N/A,FALSE,"LUMI";#N/A,#N/A,FALSE,"COMD";#N/A,#N/A,FALSE,"Valuation";#N/A,#N/A,FALSE,"Assumptions";#N/A,#N/A,FALSE,"Pooling";#N/A,#N/A,FALSE,"BalanceSheet"}</definedName>
    <definedName name="wrn.Model." localSheetId="20" hidden="1">{#N/A,#N/A,FALSE,"Cover";#N/A,#N/A,FALSE,"LUMI";#N/A,#N/A,FALSE,"COMD";#N/A,#N/A,FALSE,"Valuation";#N/A,#N/A,FALSE,"Assumptions";#N/A,#N/A,FALSE,"Pooling";#N/A,#N/A,FALSE,"BalanceSheet"}</definedName>
    <definedName name="wrn.Model." localSheetId="21" hidden="1">{#N/A,#N/A,FALSE,"Cover";#N/A,#N/A,FALSE,"LUMI";#N/A,#N/A,FALSE,"COMD";#N/A,#N/A,FALSE,"Valuation";#N/A,#N/A,FALSE,"Assumptions";#N/A,#N/A,FALSE,"Pooling";#N/A,#N/A,FALSE,"BalanceSheet"}</definedName>
    <definedName name="wrn.Model." localSheetId="22"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localSheetId="26" hidden="1">{#N/A,#N/A,FALSE,"Cover";#N/A,#N/A,FALSE,"LUMI";#N/A,#N/A,FALSE,"COMD";#N/A,#N/A,FALSE,"Valuation";#N/A,#N/A,FALSE,"Assumptions";#N/A,#N/A,FALSE,"Pooling";#N/A,#N/A,FALSE,"BalanceSheet"}</definedName>
    <definedName name="wrn.Model." localSheetId="23"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17" hidden="1">{#N/A,#N/A,FALSE,"Cover";#N/A,#N/A,FALSE,"LUMI";#N/A,#N/A,FALSE,"COMD";#N/A,#N/A,FALSE,"Valuation";#N/A,#N/A,FALSE,"Assumptions";#N/A,#N/A,FALSE,"Pooling";#N/A,#N/A,FALSE,"BalanceSheet"}</definedName>
    <definedName name="wrn.Model._1" localSheetId="18" hidden="1">{#N/A,#N/A,FALSE,"Cover";#N/A,#N/A,FALSE,"LUMI";#N/A,#N/A,FALSE,"COMD";#N/A,#N/A,FALSE,"Valuation";#N/A,#N/A,FALSE,"Assumptions";#N/A,#N/A,FALSE,"Pooling";#N/A,#N/A,FALSE,"BalanceSheet"}</definedName>
    <definedName name="wrn.Model._1" localSheetId="19" hidden="1">{#N/A,#N/A,FALSE,"Cover";#N/A,#N/A,FALSE,"LUMI";#N/A,#N/A,FALSE,"COMD";#N/A,#N/A,FALSE,"Valuation";#N/A,#N/A,FALSE,"Assumptions";#N/A,#N/A,FALSE,"Pooling";#N/A,#N/A,FALSE,"BalanceSheet"}</definedName>
    <definedName name="wrn.Model._1" localSheetId="20" hidden="1">{#N/A,#N/A,FALSE,"Cover";#N/A,#N/A,FALSE,"LUMI";#N/A,#N/A,FALSE,"COMD";#N/A,#N/A,FALSE,"Valuation";#N/A,#N/A,FALSE,"Assumptions";#N/A,#N/A,FALSE,"Pooling";#N/A,#N/A,FALSE,"BalanceSheet"}</definedName>
    <definedName name="wrn.Model._1" localSheetId="21" hidden="1">{#N/A,#N/A,FALSE,"Cover";#N/A,#N/A,FALSE,"LUMI";#N/A,#N/A,FALSE,"COMD";#N/A,#N/A,FALSE,"Valuation";#N/A,#N/A,FALSE,"Assumptions";#N/A,#N/A,FALSE,"Pooling";#N/A,#N/A,FALSE,"BalanceSheet"}</definedName>
    <definedName name="wrn.Model._1" localSheetId="22" hidden="1">{#N/A,#N/A,FALSE,"Cover";#N/A,#N/A,FALSE,"LUMI";#N/A,#N/A,FALSE,"COMD";#N/A,#N/A,FALSE,"Valuation";#N/A,#N/A,FALSE,"Assumptions";#N/A,#N/A,FALSE,"Pooling";#N/A,#N/A,FALSE,"BalanceSheet"}</definedName>
    <definedName name="wrn.Model._1" localSheetId="1" hidden="1">{#N/A,#N/A,FALSE,"Cover";#N/A,#N/A,FALSE,"LUMI";#N/A,#N/A,FALSE,"COMD";#N/A,#N/A,FALSE,"Valuation";#N/A,#N/A,FALSE,"Assumptions";#N/A,#N/A,FALSE,"Pooling";#N/A,#N/A,FALSE,"BalanceSheet"}</definedName>
    <definedName name="wrn.Model._1" localSheetId="26" hidden="1">{#N/A,#N/A,FALSE,"Cover";#N/A,#N/A,FALSE,"LUMI";#N/A,#N/A,FALSE,"COMD";#N/A,#N/A,FALSE,"Valuation";#N/A,#N/A,FALSE,"Assumptions";#N/A,#N/A,FALSE,"Pooling";#N/A,#N/A,FALSE,"BalanceSheet"}</definedName>
    <definedName name="wrn.Model._1" localSheetId="23"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17" hidden="1">{"QTRINC",#N/A,FALSE,"QTRINC";"MARGIN",#N/A,FALSE,"MARGIN";"SALES1",#N/A,FALSE,"SALES";"SALES2",#N/A,FALSE,"SALES";"CASHFLOW",#N/A,FALSE,"CASHFLOW"}</definedName>
    <definedName name="wrn.MODELS." localSheetId="18" hidden="1">{"QTRINC",#N/A,FALSE,"QTRINC";"MARGIN",#N/A,FALSE,"MARGIN";"SALES1",#N/A,FALSE,"SALES";"SALES2",#N/A,FALSE,"SALES";"CASHFLOW",#N/A,FALSE,"CASHFLOW"}</definedName>
    <definedName name="wrn.MODELS." localSheetId="19" hidden="1">{"QTRINC",#N/A,FALSE,"QTRINC";"MARGIN",#N/A,FALSE,"MARGIN";"SALES1",#N/A,FALSE,"SALES";"SALES2",#N/A,FALSE,"SALES";"CASHFLOW",#N/A,FALSE,"CASHFLOW"}</definedName>
    <definedName name="wrn.MODELS." localSheetId="20" hidden="1">{"QTRINC",#N/A,FALSE,"QTRINC";"MARGIN",#N/A,FALSE,"MARGIN";"SALES1",#N/A,FALSE,"SALES";"SALES2",#N/A,FALSE,"SALES";"CASHFLOW",#N/A,FALSE,"CASHFLOW"}</definedName>
    <definedName name="wrn.MODELS." localSheetId="21" hidden="1">{"QTRINC",#N/A,FALSE,"QTRINC";"MARGIN",#N/A,FALSE,"MARGIN";"SALES1",#N/A,FALSE,"SALES";"SALES2",#N/A,FALSE,"SALES";"CASHFLOW",#N/A,FALSE,"CASHFLOW"}</definedName>
    <definedName name="wrn.MODELS." localSheetId="22" hidden="1">{"QTRINC",#N/A,FALSE,"QTRINC";"MARGIN",#N/A,FALSE,"MARGIN";"SALES1",#N/A,FALSE,"SALES";"SALES2",#N/A,FALSE,"SALES";"CASHFLOW",#N/A,FALSE,"CASHFLOW"}</definedName>
    <definedName name="wrn.MODELS." localSheetId="1" hidden="1">{"QTRINC",#N/A,FALSE,"QTRINC";"MARGIN",#N/A,FALSE,"MARGIN";"SALES1",#N/A,FALSE,"SALES";"SALES2",#N/A,FALSE,"SALES";"CASHFLOW",#N/A,FALSE,"CASHFLOW"}</definedName>
    <definedName name="wrn.MODELS." localSheetId="26" hidden="1">{"QTRINC",#N/A,FALSE,"QTRINC";"MARGIN",#N/A,FALSE,"MARGIN";"SALES1",#N/A,FALSE,"SALES";"SALES2",#N/A,FALSE,"SALES";"CASHFLOW",#N/A,FALSE,"CASHFLOW"}</definedName>
    <definedName name="wrn.MODELS." localSheetId="23"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17" hidden="1">{"QTRINC",#N/A,FALSE,"QTRINC";"MARGIN",#N/A,FALSE,"MARGIN";"SALES1",#N/A,FALSE,"SALES";"SALES2",#N/A,FALSE,"SALES";"CASHFLOW",#N/A,FALSE,"CASHFLOW"}</definedName>
    <definedName name="wrn.MODELS._1" localSheetId="18" hidden="1">{"QTRINC",#N/A,FALSE,"QTRINC";"MARGIN",#N/A,FALSE,"MARGIN";"SALES1",#N/A,FALSE,"SALES";"SALES2",#N/A,FALSE,"SALES";"CASHFLOW",#N/A,FALSE,"CASHFLOW"}</definedName>
    <definedName name="wrn.MODELS._1" localSheetId="19" hidden="1">{"QTRINC",#N/A,FALSE,"QTRINC";"MARGIN",#N/A,FALSE,"MARGIN";"SALES1",#N/A,FALSE,"SALES";"SALES2",#N/A,FALSE,"SALES";"CASHFLOW",#N/A,FALSE,"CASHFLOW"}</definedName>
    <definedName name="wrn.MODELS._1" localSheetId="20" hidden="1">{"QTRINC",#N/A,FALSE,"QTRINC";"MARGIN",#N/A,FALSE,"MARGIN";"SALES1",#N/A,FALSE,"SALES";"SALES2",#N/A,FALSE,"SALES";"CASHFLOW",#N/A,FALSE,"CASHFLOW"}</definedName>
    <definedName name="wrn.MODELS._1" localSheetId="21" hidden="1">{"QTRINC",#N/A,FALSE,"QTRINC";"MARGIN",#N/A,FALSE,"MARGIN";"SALES1",#N/A,FALSE,"SALES";"SALES2",#N/A,FALSE,"SALES";"CASHFLOW",#N/A,FALSE,"CASHFLOW"}</definedName>
    <definedName name="wrn.MODELS._1" localSheetId="22" hidden="1">{"QTRINC",#N/A,FALSE,"QTRINC";"MARGIN",#N/A,FALSE,"MARGIN";"SALES1",#N/A,FALSE,"SALES";"SALES2",#N/A,FALSE,"SALES";"CASHFLOW",#N/A,FALSE,"CASHFLOW"}</definedName>
    <definedName name="wrn.MODELS._1" localSheetId="1" hidden="1">{"QTRINC",#N/A,FALSE,"QTRINC";"MARGIN",#N/A,FALSE,"MARGIN";"SALES1",#N/A,FALSE,"SALES";"SALES2",#N/A,FALSE,"SALES";"CASHFLOW",#N/A,FALSE,"CASHFLOW"}</definedName>
    <definedName name="wrn.MODELS._1" localSheetId="26" hidden="1">{"QTRINC",#N/A,FALSE,"QTRINC";"MARGIN",#N/A,FALSE,"MARGIN";"SALES1",#N/A,FALSE,"SALES";"SALES2",#N/A,FALSE,"SALES";"CASHFLOW",#N/A,FALSE,"CASHFLOW"}</definedName>
    <definedName name="wrn.MODELS._1" localSheetId="23"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26" hidden="1">{#N/A,#N/A,FALSE,"Summary Page",#N/A,#N/A;FALSE,"Collections Listing",#N/A,#N/A,FALSE,"Lessee 60 days past due";#N/A,#N/A,FALSE,"Revenues--Lend Base JP Morgan",#N/A,#N/A;FALSE,"JP Morgan Debt Amort Schedule",#N/A,#N/A,FALSE,"Covenant Analysis"}</definedName>
    <definedName name="wrn.Monthly._.Report." localSheetId="23"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17" hidden="1">{#N/A,#N/A,FALSE,"GCM Data Sum";#N/A,#N/A,FALSE,"TIC-Calculation";#N/A,#N/A,FALSE,"TIC  Multiples";#N/A,#N/A,FALSE,"P-E &amp; Price to Book Multiples";#N/A,#N/A,FALSE,"Margins-EBITDA-to-Growth"}</definedName>
    <definedName name="wrn.Multiples._.Calculation." localSheetId="18" hidden="1">{#N/A,#N/A,FALSE,"GCM Data Sum";#N/A,#N/A,FALSE,"TIC-Calculation";#N/A,#N/A,FALSE,"TIC  Multiples";#N/A,#N/A,FALSE,"P-E &amp; Price to Book Multiples";#N/A,#N/A,FALSE,"Margins-EBITDA-to-Growth"}</definedName>
    <definedName name="wrn.Multiples._.Calculation." localSheetId="19" hidden="1">{#N/A,#N/A,FALSE,"GCM Data Sum";#N/A,#N/A,FALSE,"TIC-Calculation";#N/A,#N/A,FALSE,"TIC  Multiples";#N/A,#N/A,FALSE,"P-E &amp; Price to Book Multiples";#N/A,#N/A,FALSE,"Margins-EBITDA-to-Growth"}</definedName>
    <definedName name="wrn.Multiples._.Calculation." localSheetId="20" hidden="1">{#N/A,#N/A,FALSE,"GCM Data Sum";#N/A,#N/A,FALSE,"TIC-Calculation";#N/A,#N/A,FALSE,"TIC  Multiples";#N/A,#N/A,FALSE,"P-E &amp; Price to Book Multiples";#N/A,#N/A,FALSE,"Margins-EBITDA-to-Growth"}</definedName>
    <definedName name="wrn.Multiples._.Calculation." localSheetId="21" hidden="1">{#N/A,#N/A,FALSE,"GCM Data Sum";#N/A,#N/A,FALSE,"TIC-Calculation";#N/A,#N/A,FALSE,"TIC  Multiples";#N/A,#N/A,FALSE,"P-E &amp; Price to Book Multiples";#N/A,#N/A,FALSE,"Margins-EBITDA-to-Growth"}</definedName>
    <definedName name="wrn.Multiples._.Calculation." localSheetId="22" hidden="1">{#N/A,#N/A,FALSE,"GCM Data Sum";#N/A,#N/A,FALSE,"TIC-Calculation";#N/A,#N/A,FALSE,"TIC  Multiples";#N/A,#N/A,FALSE,"P-E &amp; Price to Book Multiples";#N/A,#N/A,FALSE,"Margins-EBITDA-to-Growth"}</definedName>
    <definedName name="wrn.Multiples._.Calculation." localSheetId="1" hidden="1">{#N/A,#N/A,FALSE,"GCM Data Sum";#N/A,#N/A,FALSE,"TIC-Calculation";#N/A,#N/A,FALSE,"TIC  Multiples";#N/A,#N/A,FALSE,"P-E &amp; Price to Book Multiples";#N/A,#N/A,FALSE,"Margins-EBITDA-to-Growth"}</definedName>
    <definedName name="wrn.Multiples._.Calculation." localSheetId="26" hidden="1">{#N/A,#N/A,FALSE,"GCM Data Sum";#N/A,#N/A,FALSE,"TIC-Calculation";#N/A,#N/A,FALSE,"TIC  Multiples";#N/A,#N/A,FALSE,"P-E &amp; Price to Book Multiples";#N/A,#N/A,FALSE,"Margins-EBITDA-to-Growth"}</definedName>
    <definedName name="wrn.Multiples._.Calculation." localSheetId="23"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17" hidden="1">{#N/A,#N/A,FALSE,"GCM Data Sum";#N/A,#N/A,FALSE,"TIC-Calculation";#N/A,#N/A,FALSE,"TIC  Multiples";#N/A,#N/A,FALSE,"P-E &amp; Price to Book Multiples";#N/A,#N/A,FALSE,"Margins-EBITDA-to-Growth"}</definedName>
    <definedName name="wrn.Multiples._.Calculation._1" localSheetId="18" hidden="1">{#N/A,#N/A,FALSE,"GCM Data Sum";#N/A,#N/A,FALSE,"TIC-Calculation";#N/A,#N/A,FALSE,"TIC  Multiples";#N/A,#N/A,FALSE,"P-E &amp; Price to Book Multiples";#N/A,#N/A,FALSE,"Margins-EBITDA-to-Growth"}</definedName>
    <definedName name="wrn.Multiples._.Calculation._1" localSheetId="19" hidden="1">{#N/A,#N/A,FALSE,"GCM Data Sum";#N/A,#N/A,FALSE,"TIC-Calculation";#N/A,#N/A,FALSE,"TIC  Multiples";#N/A,#N/A,FALSE,"P-E &amp; Price to Book Multiples";#N/A,#N/A,FALSE,"Margins-EBITDA-to-Growth"}</definedName>
    <definedName name="wrn.Multiples._.Calculation._1" localSheetId="20" hidden="1">{#N/A,#N/A,FALSE,"GCM Data Sum";#N/A,#N/A,FALSE,"TIC-Calculation";#N/A,#N/A,FALSE,"TIC  Multiples";#N/A,#N/A,FALSE,"P-E &amp; Price to Book Multiples";#N/A,#N/A,FALSE,"Margins-EBITDA-to-Growth"}</definedName>
    <definedName name="wrn.Multiples._.Calculation._1" localSheetId="21" hidden="1">{#N/A,#N/A,FALSE,"GCM Data Sum";#N/A,#N/A,FALSE,"TIC-Calculation";#N/A,#N/A,FALSE,"TIC  Multiples";#N/A,#N/A,FALSE,"P-E &amp; Price to Book Multiples";#N/A,#N/A,FALSE,"Margins-EBITDA-to-Growth"}</definedName>
    <definedName name="wrn.Multiples._.Calculation._1" localSheetId="22" hidden="1">{#N/A,#N/A,FALSE,"GCM Data Sum";#N/A,#N/A,FALSE,"TIC-Calculation";#N/A,#N/A,FALSE,"TIC  Multiples";#N/A,#N/A,FALSE,"P-E &amp; Price to Book Multiples";#N/A,#N/A,FALSE,"Margins-EBITDA-to-Growth"}</definedName>
    <definedName name="wrn.Multiples._.Calculation._1" localSheetId="1" hidden="1">{#N/A,#N/A,FALSE,"GCM Data Sum";#N/A,#N/A,FALSE,"TIC-Calculation";#N/A,#N/A,FALSE,"TIC  Multiples";#N/A,#N/A,FALSE,"P-E &amp; Price to Book Multiples";#N/A,#N/A,FALSE,"Margins-EBITDA-to-Growth"}</definedName>
    <definedName name="wrn.Multiples._.Calculation._1" localSheetId="26" hidden="1">{#N/A,#N/A,FALSE,"GCM Data Sum";#N/A,#N/A,FALSE,"TIC-Calculation";#N/A,#N/A,FALSE,"TIC  Multiples";#N/A,#N/A,FALSE,"P-E &amp; Price to Book Multiples";#N/A,#N/A,FALSE,"Margins-EBITDA-to-Growth"}</definedName>
    <definedName name="wrn.Multiples._.Calculation._1" localSheetId="23"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26" hidden="1">{#N/A;#N/A;FALSE;"NA"}</definedName>
    <definedName name="wrn.NA." localSheetId="23" hidden="1">{#N/A;#N/A;FALSE;"NA"}</definedName>
    <definedName name="wrn.NA." hidden="1">{#N/A;#N/A;FALSE;"NA"}</definedName>
    <definedName name="wrn.NT_T._.Manpower._.by._.Department." localSheetId="26"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2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17" hidden="1">{"page1",#N/A,FALSE,"APCI Operations Detail  ";"page2",#N/A,FALSE,"APCI Operations Detail  ";"page3",#N/A,FALSE,"APCI Operations Detail  ";"page4",#N/A,FALSE,"APCI Operations Detail  "}</definedName>
    <definedName name="wrn.ops._.costs." localSheetId="18" hidden="1">{"page1",#N/A,FALSE,"APCI Operations Detail  ";"page2",#N/A,FALSE,"APCI Operations Detail  ";"page3",#N/A,FALSE,"APCI Operations Detail  ";"page4",#N/A,FALSE,"APCI Operations Detail  "}</definedName>
    <definedName name="wrn.ops._.costs." localSheetId="19" hidden="1">{"page1",#N/A,FALSE,"APCI Operations Detail  ";"page2",#N/A,FALSE,"APCI Operations Detail  ";"page3",#N/A,FALSE,"APCI Operations Detail  ";"page4",#N/A,FALSE,"APCI Operations Detail  "}</definedName>
    <definedName name="wrn.ops._.costs." localSheetId="20" hidden="1">{"page1",#N/A,FALSE,"APCI Operations Detail  ";"page2",#N/A,FALSE,"APCI Operations Detail  ";"page3",#N/A,FALSE,"APCI Operations Detail  ";"page4",#N/A,FALSE,"APCI Operations Detail  "}</definedName>
    <definedName name="wrn.ops._.costs." localSheetId="21" hidden="1">{"page1",#N/A,FALSE,"APCI Operations Detail  ";"page2",#N/A,FALSE,"APCI Operations Detail  ";"page3",#N/A,FALSE,"APCI Operations Detail  ";"page4",#N/A,FALSE,"APCI Operations Detail  "}</definedName>
    <definedName name="wrn.ops._.costs." localSheetId="22" hidden="1">{"page1",#N/A,FALSE,"APCI Operations Detail  ";"page2",#N/A,FALSE,"APCI Operations Detail  ";"page3",#N/A,FALSE,"APCI Operations Detail  ";"page4",#N/A,FALSE,"APCI Operations Detail  "}</definedName>
    <definedName name="wrn.ops._.costs." localSheetId="1" hidden="1">{"page1",#N/A,FALSE,"APCI Operations Detail  ";"page2",#N/A,FALSE,"APCI Operations Detail  ";"page3",#N/A,FALSE,"APCI Operations Detail  ";"page4",#N/A,FALSE,"APCI Operations Detail  "}</definedName>
    <definedName name="wrn.ops._.costs." localSheetId="26" hidden="1">{"page1",#N/A,FALSE,"APCI Operations Detail  ";"page2",#N/A,FALSE,"APCI Operations Detail  ";"page3",#N/A,FALSE,"APCI Operations Detail  ";"page4",#N/A,FALSE,"APCI Operations Detail  "}</definedName>
    <definedName name="wrn.ops._.costs." localSheetId="23"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17" hidden="1">{"page1",#N/A,FALSE,"APCI Operations Detail  ";"page2",#N/A,FALSE,"APCI Operations Detail  ";"page3",#N/A,FALSE,"APCI Operations Detail  ";"page4",#N/A,FALSE,"APCI Operations Detail  "}</definedName>
    <definedName name="wrn.ops._.costs._1" localSheetId="18" hidden="1">{"page1",#N/A,FALSE,"APCI Operations Detail  ";"page2",#N/A,FALSE,"APCI Operations Detail  ";"page3",#N/A,FALSE,"APCI Operations Detail  ";"page4",#N/A,FALSE,"APCI Operations Detail  "}</definedName>
    <definedName name="wrn.ops._.costs._1" localSheetId="19" hidden="1">{"page1",#N/A,FALSE,"APCI Operations Detail  ";"page2",#N/A,FALSE,"APCI Operations Detail  ";"page3",#N/A,FALSE,"APCI Operations Detail  ";"page4",#N/A,FALSE,"APCI Operations Detail  "}</definedName>
    <definedName name="wrn.ops._.costs._1" localSheetId="20" hidden="1">{"page1",#N/A,FALSE,"APCI Operations Detail  ";"page2",#N/A,FALSE,"APCI Operations Detail  ";"page3",#N/A,FALSE,"APCI Operations Detail  ";"page4",#N/A,FALSE,"APCI Operations Detail  "}</definedName>
    <definedName name="wrn.ops._.costs._1" localSheetId="21" hidden="1">{"page1",#N/A,FALSE,"APCI Operations Detail  ";"page2",#N/A,FALSE,"APCI Operations Detail  ";"page3",#N/A,FALSE,"APCI Operations Detail  ";"page4",#N/A,FALSE,"APCI Operations Detail  "}</definedName>
    <definedName name="wrn.ops._.costs._1" localSheetId="22" hidden="1">{"page1",#N/A,FALSE,"APCI Operations Detail  ";"page2",#N/A,FALSE,"APCI Operations Detail  ";"page3",#N/A,FALSE,"APCI Operations Detail  ";"page4",#N/A,FALSE,"APCI Operations Detail  "}</definedName>
    <definedName name="wrn.ops._.costs._1" localSheetId="1" hidden="1">{"page1",#N/A,FALSE,"APCI Operations Detail  ";"page2",#N/A,FALSE,"APCI Operations Detail  ";"page3",#N/A,FALSE,"APCI Operations Detail  ";"page4",#N/A,FALSE,"APCI Operations Detail  "}</definedName>
    <definedName name="wrn.ops._.costs._1" localSheetId="26" hidden="1">{"page1",#N/A,FALSE,"APCI Operations Detail  ";"page2",#N/A,FALSE,"APCI Operations Detail  ";"page3",#N/A,FALSE,"APCI Operations Detail  ";"page4",#N/A,FALSE,"APCI Operations Detail  "}</definedName>
    <definedName name="wrn.ops._.costs._1" localSheetId="23"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17" hidden="1">{"calspreads",#N/A,FALSE,"Sheet1";"curves",#N/A,FALSE,"Sheet1";"libor",#N/A,FALSE,"Sheet1"}</definedName>
    <definedName name="wrn.Output." localSheetId="18" hidden="1">{"calspreads",#N/A,FALSE,"Sheet1";"curves",#N/A,FALSE,"Sheet1";"libor",#N/A,FALSE,"Sheet1"}</definedName>
    <definedName name="wrn.Output." localSheetId="19" hidden="1">{"calspreads",#N/A,FALSE,"Sheet1";"curves",#N/A,FALSE,"Sheet1";"libor",#N/A,FALSE,"Sheet1"}</definedName>
    <definedName name="wrn.Output." localSheetId="20" hidden="1">{"calspreads",#N/A,FALSE,"Sheet1";"curves",#N/A,FALSE,"Sheet1";"libor",#N/A,FALSE,"Sheet1"}</definedName>
    <definedName name="wrn.Output." localSheetId="21" hidden="1">{"calspreads",#N/A,FALSE,"Sheet1";"curves",#N/A,FALSE,"Sheet1";"libor",#N/A,FALSE,"Sheet1"}</definedName>
    <definedName name="wrn.Output." localSheetId="22" hidden="1">{"calspreads",#N/A,FALSE,"Sheet1";"curves",#N/A,FALSE,"Sheet1";"libor",#N/A,FALSE,"Sheet1"}</definedName>
    <definedName name="wrn.Output." localSheetId="1" hidden="1">{"calspreads",#N/A,FALSE,"Sheet1";"curves",#N/A,FALSE,"Sheet1";"libor",#N/A,FALSE,"Sheet1"}</definedName>
    <definedName name="wrn.Output." localSheetId="26" hidden="1">{"calspreads",#N/A,FALSE,"Sheet1";"curves",#N/A,FALSE,"Sheet1";"libor",#N/A,FALSE,"Sheet1"}</definedName>
    <definedName name="wrn.Output." localSheetId="23" hidden="1">{"calspreads",#N/A,FALSE,"Sheet1";"curves",#N/A,FALSE,"Sheet1";"libor",#N/A,FALSE,"Sheet1"}</definedName>
    <definedName name="wrn.Output." hidden="1">{"calspreads",#N/A,FALSE,"Sheet1";"curves",#N/A,FALSE,"Sheet1";"libor",#N/A,FALSE,"Sheet1"}</definedName>
    <definedName name="wrn.PARTNERS._.CAPITAL._.STMT." localSheetId="17" hidden="1">{"PARTNERS CAPITAL STMT",#N/A,FALSE,"Partners Capital"}</definedName>
    <definedName name="wrn.PARTNERS._.CAPITAL._.STMT." localSheetId="18" hidden="1">{"PARTNERS CAPITAL STMT",#N/A,FALSE,"Partners Capital"}</definedName>
    <definedName name="wrn.PARTNERS._.CAPITAL._.STMT." localSheetId="19" hidden="1">{"PARTNERS CAPITAL STMT",#N/A,FALSE,"Partners Capital"}</definedName>
    <definedName name="wrn.PARTNERS._.CAPITAL._.STMT." localSheetId="20" hidden="1">{"PARTNERS CAPITAL STMT",#N/A,FALSE,"Partners Capital"}</definedName>
    <definedName name="wrn.PARTNERS._.CAPITAL._.STMT." localSheetId="21" hidden="1">{"PARTNERS CAPITAL STMT",#N/A,FALSE,"Partners Capital"}</definedName>
    <definedName name="wrn.PARTNERS._.CAPITAL._.STMT." localSheetId="22" hidden="1">{"PARTNERS CAPITAL STMT",#N/A,FALSE,"Partners Capital"}</definedName>
    <definedName name="wrn.PARTNERS._.CAPITAL._.STMT." localSheetId="1" hidden="1">{"PARTNERS CAPITAL STMT",#N/A,FALSE,"Partners Capital"}</definedName>
    <definedName name="wrn.PARTNERS._.CAPITAL._.STMT." localSheetId="26" hidden="1">{"PARTNERS CAPITAL STMT",#N/A,FALSE,"Partners Capital"}</definedName>
    <definedName name="wrn.PARTNERS._.CAPITAL._.STMT." localSheetId="23" hidden="1">{"PARTNERS CAPITAL STMT",#N/A,FALSE,"Partners Capital"}</definedName>
    <definedName name="wrn.PARTNERS._.CAPITAL._.STMT." hidden="1">{"PARTNERS CAPITAL STMT",#N/A,FALSE,"Partners Capital"}</definedName>
    <definedName name="wrn.PARTNERS._.CAPITAL._.STMT._1" localSheetId="17" hidden="1">{"PARTNERS CAPITAL STMT",#N/A,FALSE,"Partners Capital"}</definedName>
    <definedName name="wrn.PARTNERS._.CAPITAL._.STMT._1" localSheetId="18" hidden="1">{"PARTNERS CAPITAL STMT",#N/A,FALSE,"Partners Capital"}</definedName>
    <definedName name="wrn.PARTNERS._.CAPITAL._.STMT._1" localSheetId="19" hidden="1">{"PARTNERS CAPITAL STMT",#N/A,FALSE,"Partners Capital"}</definedName>
    <definedName name="wrn.PARTNERS._.CAPITAL._.STMT._1" localSheetId="20" hidden="1">{"PARTNERS CAPITAL STMT",#N/A,FALSE,"Partners Capital"}</definedName>
    <definedName name="wrn.PARTNERS._.CAPITAL._.STMT._1" localSheetId="21" hidden="1">{"PARTNERS CAPITAL STMT",#N/A,FALSE,"Partners Capital"}</definedName>
    <definedName name="wrn.PARTNERS._.CAPITAL._.STMT._1" localSheetId="22" hidden="1">{"PARTNERS CAPITAL STMT",#N/A,FALSE,"Partners Capital"}</definedName>
    <definedName name="wrn.PARTNERS._.CAPITAL._.STMT._1" localSheetId="1" hidden="1">{"PARTNERS CAPITAL STMT",#N/A,FALSE,"Partners Capital"}</definedName>
    <definedName name="wrn.PARTNERS._.CAPITAL._.STMT._1" localSheetId="26" hidden="1">{"PARTNERS CAPITAL STMT",#N/A,FALSE,"Partners Capital"}</definedName>
    <definedName name="wrn.PARTNERS._.CAPITAL._.STMT._1" localSheetId="23" hidden="1">{"PARTNERS CAPITAL STMT",#N/A,FALSE,"Partners Capital"}</definedName>
    <definedName name="wrn.PARTNERS._.CAPITAL._.STMT._1" hidden="1">{"PARTNERS CAPITAL STMT",#N/A,FALSE,"Partners Capital"}</definedName>
    <definedName name="wrn.print." localSheetId="17" hidden="1">{#N/A,#N/A,FALSE,"Inv. in cons subs";#N/A,#N/A,FALSE,"Intercomp.";#N/A,#N/A,FALSE,"Common Stock";#N/A,#N/A,FALSE,"Beg. or year re";#N/A,#N/A,FALSE,"Inv. NC sub-undist"}</definedName>
    <definedName name="wrn.print." localSheetId="18" hidden="1">{#N/A,#N/A,FALSE,"Inv. in cons subs";#N/A,#N/A,FALSE,"Intercomp.";#N/A,#N/A,FALSE,"Common Stock";#N/A,#N/A,FALSE,"Beg. or year re";#N/A,#N/A,FALSE,"Inv. NC sub-undist"}</definedName>
    <definedName name="wrn.print." localSheetId="19" hidden="1">{#N/A,#N/A,FALSE,"Inv. in cons subs";#N/A,#N/A,FALSE,"Intercomp.";#N/A,#N/A,FALSE,"Common Stock";#N/A,#N/A,FALSE,"Beg. or year re";#N/A,#N/A,FALSE,"Inv. NC sub-undist"}</definedName>
    <definedName name="wrn.print." localSheetId="20" hidden="1">{#N/A,#N/A,FALSE,"Inv. in cons subs";#N/A,#N/A,FALSE,"Intercomp.";#N/A,#N/A,FALSE,"Common Stock";#N/A,#N/A,FALSE,"Beg. or year re";#N/A,#N/A,FALSE,"Inv. NC sub-undist"}</definedName>
    <definedName name="wrn.print." localSheetId="21" hidden="1">{#N/A,#N/A,FALSE,"Inv. in cons subs";#N/A,#N/A,FALSE,"Intercomp.";#N/A,#N/A,FALSE,"Common Stock";#N/A,#N/A,FALSE,"Beg. or year re";#N/A,#N/A,FALSE,"Inv. NC sub-undist"}</definedName>
    <definedName name="wrn.print." localSheetId="22" hidden="1">{#N/A,#N/A,FALSE,"Inv. in cons subs";#N/A,#N/A,FALSE,"Intercomp.";#N/A,#N/A,FALSE,"Common Stock";#N/A,#N/A,FALSE,"Beg. or year re";#N/A,#N/A,FALSE,"Inv. NC sub-undist"}</definedName>
    <definedName name="wrn.print." localSheetId="1" hidden="1">{#N/A,#N/A,FALSE,"Inv. in cons subs";#N/A,#N/A,FALSE,"Intercomp.";#N/A,#N/A,FALSE,"Common Stock";#N/A,#N/A,FALSE,"Beg. or year re";#N/A,#N/A,FALSE,"Inv. NC sub-undist"}</definedName>
    <definedName name="wrn.print." localSheetId="26" hidden="1">{#N/A,#N/A,FALSE,"Inv. in cons subs";#N/A,#N/A,FALSE,"Intercomp.";#N/A,#N/A,FALSE,"Common Stock";#N/A,#N/A,FALSE,"Beg. or year re";#N/A,#N/A,FALSE,"Inv. NC sub-undist"}</definedName>
    <definedName name="wrn.print." localSheetId="23"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26" hidden="1">{"balsheet",#N/A,FALSE,"INCOME";"TB3",#N/A,FALSE,"INCOME";"TAJE",#N/A,FALSE,"TAJE";"_200",#N/A,FALSE,"ALLOCATIONS";"_80_1",#N/A,FALSE,"ALLOCATIONS";"_80_2",#N/A,FALSE,"ALLOCATIONS";"_80_3",#N/A,FALSE,"ALLOCATIONS";"_80_4",#N/A,FALSE,"ALLOCATIONS";"_80_5",#N/A,FALSE,"ALLOCATIONS"}</definedName>
    <definedName name="wrn.PRINT._.ALL." localSheetId="23"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17" hidden="1">{"Inc Stmt Dollar",#N/A,FALSE,"IS";"Inc Stmt CS",#N/A,FALSE,"IS";"BS Dollar",#N/A,FALSE,"BS";"BS CS",#N/A,FALSE,"BS";"CF Dollar",#N/A,FALSE,"CF";"Ratio No.1",#N/A,FALSE,"Ratio";"Ratio No.2",#N/A,FALSE,"Ratio"}</definedName>
    <definedName name="wrn.Print._.All._.Exhibits." localSheetId="18" hidden="1">{"Inc Stmt Dollar",#N/A,FALSE,"IS";"Inc Stmt CS",#N/A,FALSE,"IS";"BS Dollar",#N/A,FALSE,"BS";"BS CS",#N/A,FALSE,"BS";"CF Dollar",#N/A,FALSE,"CF";"Ratio No.1",#N/A,FALSE,"Ratio";"Ratio No.2",#N/A,FALSE,"Ratio"}</definedName>
    <definedName name="wrn.Print._.All._.Exhibits." localSheetId="19" hidden="1">{"Inc Stmt Dollar",#N/A,FALSE,"IS";"Inc Stmt CS",#N/A,FALSE,"IS";"BS Dollar",#N/A,FALSE,"BS";"BS CS",#N/A,FALSE,"BS";"CF Dollar",#N/A,FALSE,"CF";"Ratio No.1",#N/A,FALSE,"Ratio";"Ratio No.2",#N/A,FALSE,"Ratio"}</definedName>
    <definedName name="wrn.Print._.All._.Exhibits." localSheetId="20" hidden="1">{"Inc Stmt Dollar",#N/A,FALSE,"IS";"Inc Stmt CS",#N/A,FALSE,"IS";"BS Dollar",#N/A,FALSE,"BS";"BS CS",#N/A,FALSE,"BS";"CF Dollar",#N/A,FALSE,"CF";"Ratio No.1",#N/A,FALSE,"Ratio";"Ratio No.2",#N/A,FALSE,"Ratio"}</definedName>
    <definedName name="wrn.Print._.All._.Exhibits." localSheetId="21" hidden="1">{"Inc Stmt Dollar",#N/A,FALSE,"IS";"Inc Stmt CS",#N/A,FALSE,"IS";"BS Dollar",#N/A,FALSE,"BS";"BS CS",#N/A,FALSE,"BS";"CF Dollar",#N/A,FALSE,"CF";"Ratio No.1",#N/A,FALSE,"Ratio";"Ratio No.2",#N/A,FALSE,"Ratio"}</definedName>
    <definedName name="wrn.Print._.All._.Exhibits." localSheetId="22" hidden="1">{"Inc Stmt Dollar",#N/A,FALSE,"IS";"Inc Stmt CS",#N/A,FALSE,"IS";"BS Dollar",#N/A,FALSE,"BS";"BS CS",#N/A,FALSE,"BS";"CF Dollar",#N/A,FALSE,"CF";"Ratio No.1",#N/A,FALSE,"Ratio";"Ratio No.2",#N/A,FALSE,"Ratio"}</definedName>
    <definedName name="wrn.Print._.All._.Exhibits." localSheetId="1" hidden="1">{"Inc Stmt Dollar",#N/A,FALSE,"IS";"Inc Stmt CS",#N/A,FALSE,"IS";"BS Dollar",#N/A,FALSE,"BS";"BS CS",#N/A,FALSE,"BS";"CF Dollar",#N/A,FALSE,"CF";"Ratio No.1",#N/A,FALSE,"Ratio";"Ratio No.2",#N/A,FALSE,"Ratio"}</definedName>
    <definedName name="wrn.Print._.All._.Exhibits." localSheetId="26" hidden="1">{"Inc Stmt Dollar",#N/A,FALSE,"IS";"Inc Stmt CS",#N/A,FALSE,"IS";"BS Dollar",#N/A,FALSE,"BS";"BS CS",#N/A,FALSE,"BS";"CF Dollar",#N/A,FALSE,"CF";"Ratio No.1",#N/A,FALSE,"Ratio";"Ratio No.2",#N/A,FALSE,"Ratio"}</definedName>
    <definedName name="wrn.Print._.All._.Exhibits." localSheetId="23"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17" hidden="1">{"Inc Stmt Dollar",#N/A,FALSE,"IS";"Inc Stmt CS",#N/A,FALSE,"IS";"BS Dollar",#N/A,FALSE,"BS";"BS CS",#N/A,FALSE,"BS";"CF Dollar",#N/A,FALSE,"CF";"Ratio No.1",#N/A,FALSE,"Ratio";"Ratio No.2",#N/A,FALSE,"Ratio"}</definedName>
    <definedName name="wrn.Print._.All._.Exhibits._1" localSheetId="18" hidden="1">{"Inc Stmt Dollar",#N/A,FALSE,"IS";"Inc Stmt CS",#N/A,FALSE,"IS";"BS Dollar",#N/A,FALSE,"BS";"BS CS",#N/A,FALSE,"BS";"CF Dollar",#N/A,FALSE,"CF";"Ratio No.1",#N/A,FALSE,"Ratio";"Ratio No.2",#N/A,FALSE,"Ratio"}</definedName>
    <definedName name="wrn.Print._.All._.Exhibits._1" localSheetId="19" hidden="1">{"Inc Stmt Dollar",#N/A,FALSE,"IS";"Inc Stmt CS",#N/A,FALSE,"IS";"BS Dollar",#N/A,FALSE,"BS";"BS CS",#N/A,FALSE,"BS";"CF Dollar",#N/A,FALSE,"CF";"Ratio No.1",#N/A,FALSE,"Ratio";"Ratio No.2",#N/A,FALSE,"Ratio"}</definedName>
    <definedName name="wrn.Print._.All._.Exhibits._1" localSheetId="20" hidden="1">{"Inc Stmt Dollar",#N/A,FALSE,"IS";"Inc Stmt CS",#N/A,FALSE,"IS";"BS Dollar",#N/A,FALSE,"BS";"BS CS",#N/A,FALSE,"BS";"CF Dollar",#N/A,FALSE,"CF";"Ratio No.1",#N/A,FALSE,"Ratio";"Ratio No.2",#N/A,FALSE,"Ratio"}</definedName>
    <definedName name="wrn.Print._.All._.Exhibits._1" localSheetId="21" hidden="1">{"Inc Stmt Dollar",#N/A,FALSE,"IS";"Inc Stmt CS",#N/A,FALSE,"IS";"BS Dollar",#N/A,FALSE,"BS";"BS CS",#N/A,FALSE,"BS";"CF Dollar",#N/A,FALSE,"CF";"Ratio No.1",#N/A,FALSE,"Ratio";"Ratio No.2",#N/A,FALSE,"Ratio"}</definedName>
    <definedName name="wrn.Print._.All._.Exhibits._1" localSheetId="22" hidden="1">{"Inc Stmt Dollar",#N/A,FALSE,"IS";"Inc Stmt CS",#N/A,FALSE,"IS";"BS Dollar",#N/A,FALSE,"BS";"BS CS",#N/A,FALSE,"BS";"CF Dollar",#N/A,FALSE,"CF";"Ratio No.1",#N/A,FALSE,"Ratio";"Ratio No.2",#N/A,FALSE,"Ratio"}</definedName>
    <definedName name="wrn.Print._.All._.Exhibits._1" localSheetId="1" hidden="1">{"Inc Stmt Dollar",#N/A,FALSE,"IS";"Inc Stmt CS",#N/A,FALSE,"IS";"BS Dollar",#N/A,FALSE,"BS";"BS CS",#N/A,FALSE,"BS";"CF Dollar",#N/A,FALSE,"CF";"Ratio No.1",#N/A,FALSE,"Ratio";"Ratio No.2",#N/A,FALSE,"Ratio"}</definedName>
    <definedName name="wrn.Print._.All._.Exhibits._1" localSheetId="26" hidden="1">{"Inc Stmt Dollar",#N/A,FALSE,"IS";"Inc Stmt CS",#N/A,FALSE,"IS";"BS Dollar",#N/A,FALSE,"BS";"BS CS",#N/A,FALSE,"BS";"CF Dollar",#N/A,FALSE,"CF";"Ratio No.1",#N/A,FALSE,"Ratio";"Ratio No.2",#N/A,FALSE,"Ratio"}</definedName>
    <definedName name="wrn.Print._.All._.Exhibits._1" localSheetId="23"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26" hidden="1">{#N/A,#N/A,FALSE,"Sale 1";#N/A,#N/A,FALSE,"Sale 2";#N/A,#N/A,FALSE,"Sale 3";#N/A,#N/A,FALSE,"Sale 4";#N/A,#N/A,FALSE,"Sale 5";#N/A,#N/A,FALSE,"Sale 6";#N/A,#N/A,FALSE,"Sale 7";#N/A,#N/A,FALSE,"Sale 8";#N/A,#N/A,FALSE,"Sale 9";#N/A,#N/A,FALSE,"Sale 10";#N/A,#N/A,FALSE,"Sale 11";#N/A,#N/A,FALSE,"Sale 12"}</definedName>
    <definedName name="wrn.Print._.All._.Imp.._.Sales." localSheetId="23"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17" hidden="1">{"LBO Summary",#N/A,FALSE,"Summary";"Income Statement",#N/A,FALSE,"Model";"Cash Flow",#N/A,FALSE,"Model";"Balance Sheet",#N/A,FALSE,"Model";"Working Capital",#N/A,FALSE,"Model";"Pro Forma Balance Sheets",#N/A,FALSE,"PFBS";"Debt Balances",#N/A,FALSE,"Model";"Fee Schedules",#N/A,FALSE,"Model"}</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26" hidden="1">{"LBO Summary",#N/A,FALSE,"Summary";"Income Statement",#N/A,FALSE,"Model";"Cash Flow",#N/A,FALSE,"Model";"Balance Sheet",#N/A,FALSE,"Model";"Working Capital",#N/A,FALSE,"Model";"Pro Forma Balance Sheets",#N/A,FALSE,"PFBS";"Debt Balances",#N/A,FALSE,"Model";"Fee Schedules",#N/A,FALSE,"Model"}</definedName>
    <definedName name="wrn.Print._.All._.Pages." localSheetId="23"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7"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6"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3"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26" hidden="1">{#N/A,#N/A,FALSE,"Rent 1";#N/A,#N/A,FALSE,"Rent 2";#N/A,#N/A,FALSE,"Rent 3";#N/A,#N/A,FALSE,"Rent 4";#N/A,#N/A,FALSE,"Rent 5";#N/A,#N/A,FALSE,"Rent 6";#N/A,#N/A,FALSE,"Rent 7";#N/A,#N/A,FALSE,"Rent 8";#N/A,#N/A,FALSE,"Rent 9";#N/A,#N/A,FALSE,"Rent 10"}</definedName>
    <definedName name="wrn.Print._.All._.Rent._.Comps." localSheetId="23"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26"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2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26"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2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17" hidden="1">{"summary",#N/A,FALSE,"Valuation Analysis";"assumptions1",#N/A,FALSE,"Valuation Analysis";"assumptions2",#N/A,FALSE,"Valuation Analysis"}</definedName>
    <definedName name="wrn.print._.all._.sheets." localSheetId="18" hidden="1">{"summary",#N/A,FALSE,"Valuation Analysis";"assumptions1",#N/A,FALSE,"Valuation Analysis";"assumptions2",#N/A,FALSE,"Valuation Analysis"}</definedName>
    <definedName name="wrn.print._.all._.sheets." localSheetId="19" hidden="1">{"summary",#N/A,FALSE,"Valuation Analysis";"assumptions1",#N/A,FALSE,"Valuation Analysis";"assumptions2",#N/A,FALSE,"Valuation Analysis"}</definedName>
    <definedName name="wrn.print._.all._.sheets." localSheetId="20" hidden="1">{"summary",#N/A,FALSE,"Valuation Analysis";"assumptions1",#N/A,FALSE,"Valuation Analysis";"assumptions2",#N/A,FALSE,"Valuation Analysis"}</definedName>
    <definedName name="wrn.print._.all._.sheets." localSheetId="21" hidden="1">{"summary",#N/A,FALSE,"Valuation Analysis";"assumptions1",#N/A,FALSE,"Valuation Analysis";"assumptions2",#N/A,FALSE,"Valuation Analysis"}</definedName>
    <definedName name="wrn.print._.all._.sheets." localSheetId="22" hidden="1">{"summary",#N/A,FALSE,"Valuation Analysis";"assumptions1",#N/A,FALSE,"Valuation Analysis";"assumptions2",#N/A,FALSE,"Valuation Analysis"}</definedName>
    <definedName name="wrn.print._.all._.sheets." localSheetId="1" hidden="1">{"summary",#N/A,FALSE,"Valuation Analysis";"assumptions1",#N/A,FALSE,"Valuation Analysis";"assumptions2",#N/A,FALSE,"Valuation Analysis"}</definedName>
    <definedName name="wrn.print._.all._.sheets." localSheetId="26" hidden="1">{"summary",#N/A,FALSE,"Valuation Analysis";"assumptions1",#N/A,FALSE,"Valuation Analysis";"assumptions2",#N/A,FALSE,"Valuation Analysis"}</definedName>
    <definedName name="wrn.print._.all._.sheets." localSheetId="23"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17" hidden="1">{"summary",#N/A,FALSE,"Valuation Analysis";"assumptions1",#N/A,FALSE,"Valuation Analysis";"assumptions2",#N/A,FALSE,"Valuation Analysis"}</definedName>
    <definedName name="wrn.print._.all._.sheets._1" localSheetId="18" hidden="1">{"summary",#N/A,FALSE,"Valuation Analysis";"assumptions1",#N/A,FALSE,"Valuation Analysis";"assumptions2",#N/A,FALSE,"Valuation Analysis"}</definedName>
    <definedName name="wrn.print._.all._.sheets._1" localSheetId="19" hidden="1">{"summary",#N/A,FALSE,"Valuation Analysis";"assumptions1",#N/A,FALSE,"Valuation Analysis";"assumptions2",#N/A,FALSE,"Valuation Analysis"}</definedName>
    <definedName name="wrn.print._.all._.sheets._1" localSheetId="20" hidden="1">{"summary",#N/A,FALSE,"Valuation Analysis";"assumptions1",#N/A,FALSE,"Valuation Analysis";"assumptions2",#N/A,FALSE,"Valuation Analysis"}</definedName>
    <definedName name="wrn.print._.all._.sheets._1" localSheetId="21" hidden="1">{"summary",#N/A,FALSE,"Valuation Analysis";"assumptions1",#N/A,FALSE,"Valuation Analysis";"assumptions2",#N/A,FALSE,"Valuation Analysis"}</definedName>
    <definedName name="wrn.print._.all._.sheets._1" localSheetId="22" hidden="1">{"summary",#N/A,FALSE,"Valuation Analysis";"assumptions1",#N/A,FALSE,"Valuation Analysis";"assumptions2",#N/A,FALSE,"Valuation Analysis"}</definedName>
    <definedName name="wrn.print._.all._.sheets._1" localSheetId="1" hidden="1">{"summary",#N/A,FALSE,"Valuation Analysis";"assumptions1",#N/A,FALSE,"Valuation Analysis";"assumptions2",#N/A,FALSE,"Valuation Analysis"}</definedName>
    <definedName name="wrn.print._.all._.sheets._1" localSheetId="26" hidden="1">{"summary",#N/A,FALSE,"Valuation Analysis";"assumptions1",#N/A,FALSE,"Valuation Analysis";"assumptions2",#N/A,FALSE,"Valuation Analysis"}</definedName>
    <definedName name="wrn.print._.all._.sheets._1" localSheetId="23"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26" hidden="1">{"balsheet",#N/A,FALSE,"INCOME";"TB3",#N/A,FALSE,"INCOME";"TAJE",#N/A,FALSE,"TAJE";"_200",#N/A,FALSE,"ALLOCATIONS";"_80_1",#N/A,FALSE,"ALLOCATIONS";"_80_2",#N/A,FALSE,"ALLOCATIONS";"_80_3",#N/A,FALSE,"ALLOCATIONS";"_80_4",#N/A,FALSE,"ALLOCATIONS";"_80_5",#N/A,FALSE,"ALLOCATIONS"}</definedName>
    <definedName name="wrn.PRINT._.ALL._1" localSheetId="23"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26" hidden="1">{"balsheet",#N/A,FALSE,"INCOME";"TB3",#N/A,FALSE,"INCOME";"TAJE",#N/A,FALSE,"TAJE";"_200",#N/A,FALSE,"ALLOCATIONS";"_80_1",#N/A,FALSE,"ALLOCATIONS";"_80_2",#N/A,FALSE,"ALLOCATIONS";"_80_3",#N/A,FALSE,"ALLOCATIONS";"_80_4",#N/A,FALSE,"ALLOCATIONS";"_80_5",#N/A,FALSE,"ALLOCATIONS"}</definedName>
    <definedName name="wrn.PRINT._.ALL._2" localSheetId="23"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26" hidden="1">{"balsheet",#N/A,FALSE,"INCOME";"TB3",#N/A,FALSE,"INCOME";"TAJE",#N/A,FALSE,"TAJE";"_200",#N/A,FALSE,"ALLOCATIONS";"_80_1",#N/A,FALSE,"ALLOCATIONS";"_80_2",#N/A,FALSE,"ALLOCATIONS";"_80_3",#N/A,FALSE,"ALLOCATIONS";"_80_4",#N/A,FALSE,"ALLOCATIONS";"_80_5",#N/A,FALSE,"ALLOCATIONS"}</definedName>
    <definedName name="wrn.PRINT._.ALL._3" localSheetId="23"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17" hidden="1">{"Extra 1",#N/A,FALSE,"Blank"}</definedName>
    <definedName name="wrn.Print._.Blank._.Exhibit." localSheetId="18" hidden="1">{"Extra 1",#N/A,FALSE,"Blank"}</definedName>
    <definedName name="wrn.Print._.Blank._.Exhibit." localSheetId="19" hidden="1">{"Extra 1",#N/A,FALSE,"Blank"}</definedName>
    <definedName name="wrn.Print._.Blank._.Exhibit." localSheetId="20" hidden="1">{"Extra 1",#N/A,FALSE,"Blank"}</definedName>
    <definedName name="wrn.Print._.Blank._.Exhibit." localSheetId="21" hidden="1">{"Extra 1",#N/A,FALSE,"Blank"}</definedName>
    <definedName name="wrn.Print._.Blank._.Exhibit." localSheetId="22" hidden="1">{"Extra 1",#N/A,FALSE,"Blank"}</definedName>
    <definedName name="wrn.Print._.Blank._.Exhibit." localSheetId="1" hidden="1">{"Extra 1",#N/A,FALSE,"Blank"}</definedName>
    <definedName name="wrn.Print._.Blank._.Exhibit." localSheetId="26" hidden="1">{"Extra 1",#N/A,FALSE,"Blank"}</definedName>
    <definedName name="wrn.Print._.Blank._.Exhibit." localSheetId="23" hidden="1">{"Extra 1",#N/A,FALSE,"Blank"}</definedName>
    <definedName name="wrn.Print._.Blank._.Exhibit." hidden="1">{"Extra 1",#N/A,FALSE,"Blank"}</definedName>
    <definedName name="wrn.Print._.Blank._.Exhibit._1" localSheetId="17" hidden="1">{"Extra 1",#N/A,FALSE,"Blank"}</definedName>
    <definedName name="wrn.Print._.Blank._.Exhibit._1" localSheetId="18" hidden="1">{"Extra 1",#N/A,FALSE,"Blank"}</definedName>
    <definedName name="wrn.Print._.Blank._.Exhibit._1" localSheetId="19" hidden="1">{"Extra 1",#N/A,FALSE,"Blank"}</definedName>
    <definedName name="wrn.Print._.Blank._.Exhibit._1" localSheetId="20" hidden="1">{"Extra 1",#N/A,FALSE,"Blank"}</definedName>
    <definedName name="wrn.Print._.Blank._.Exhibit._1" localSheetId="21" hidden="1">{"Extra 1",#N/A,FALSE,"Blank"}</definedName>
    <definedName name="wrn.Print._.Blank._.Exhibit._1" localSheetId="22" hidden="1">{"Extra 1",#N/A,FALSE,"Blank"}</definedName>
    <definedName name="wrn.Print._.Blank._.Exhibit._1" localSheetId="1" hidden="1">{"Extra 1",#N/A,FALSE,"Blank"}</definedName>
    <definedName name="wrn.Print._.Blank._.Exhibit._1" localSheetId="26" hidden="1">{"Extra 1",#N/A,FALSE,"Blank"}</definedName>
    <definedName name="wrn.Print._.Blank._.Exhibit._1" localSheetId="23" hidden="1">{"Extra 1",#N/A,FALSE,"Blank"}</definedName>
    <definedName name="wrn.Print._.Blank._.Exhibit._1" hidden="1">{"Extra 1",#N/A,FALSE,"Blank"}</definedName>
    <definedName name="wrn.Print._.BS._.Exhibits." localSheetId="17" hidden="1">{"BS Dollar",#N/A,FALSE,"BS";"BS CS",#N/A,FALSE,"BS"}</definedName>
    <definedName name="wrn.Print._.BS._.Exhibits." localSheetId="18" hidden="1">{"BS Dollar",#N/A,FALSE,"BS";"BS CS",#N/A,FALSE,"BS"}</definedName>
    <definedName name="wrn.Print._.BS._.Exhibits." localSheetId="19" hidden="1">{"BS Dollar",#N/A,FALSE,"BS";"BS CS",#N/A,FALSE,"BS"}</definedName>
    <definedName name="wrn.Print._.BS._.Exhibits." localSheetId="20" hidden="1">{"BS Dollar",#N/A,FALSE,"BS";"BS CS",#N/A,FALSE,"BS"}</definedName>
    <definedName name="wrn.Print._.BS._.Exhibits." localSheetId="21" hidden="1">{"BS Dollar",#N/A,FALSE,"BS";"BS CS",#N/A,FALSE,"BS"}</definedName>
    <definedName name="wrn.Print._.BS._.Exhibits." localSheetId="22" hidden="1">{"BS Dollar",#N/A,FALSE,"BS";"BS CS",#N/A,FALSE,"BS"}</definedName>
    <definedName name="wrn.Print._.BS._.Exhibits." localSheetId="1" hidden="1">{"BS Dollar",#N/A,FALSE,"BS";"BS CS",#N/A,FALSE,"BS"}</definedName>
    <definedName name="wrn.Print._.BS._.Exhibits." localSheetId="26" hidden="1">{"BS Dollar",#N/A,FALSE,"BS";"BS CS",#N/A,FALSE,"BS"}</definedName>
    <definedName name="wrn.Print._.BS._.Exhibits." localSheetId="23" hidden="1">{"BS Dollar",#N/A,FALSE,"BS";"BS CS",#N/A,FALSE,"BS"}</definedName>
    <definedName name="wrn.Print._.BS._.Exhibits." hidden="1">{"BS Dollar",#N/A,FALSE,"BS";"BS CS",#N/A,FALSE,"BS"}</definedName>
    <definedName name="wrn.Print._.BS._.Exhibits._1" localSheetId="17" hidden="1">{"BS Dollar",#N/A,FALSE,"BS";"BS CS",#N/A,FALSE,"BS"}</definedName>
    <definedName name="wrn.Print._.BS._.Exhibits._1" localSheetId="18" hidden="1">{"BS Dollar",#N/A,FALSE,"BS";"BS CS",#N/A,FALSE,"BS"}</definedName>
    <definedName name="wrn.Print._.BS._.Exhibits._1" localSheetId="19" hidden="1">{"BS Dollar",#N/A,FALSE,"BS";"BS CS",#N/A,FALSE,"BS"}</definedName>
    <definedName name="wrn.Print._.BS._.Exhibits._1" localSheetId="20" hidden="1">{"BS Dollar",#N/A,FALSE,"BS";"BS CS",#N/A,FALSE,"BS"}</definedName>
    <definedName name="wrn.Print._.BS._.Exhibits._1" localSheetId="21" hidden="1">{"BS Dollar",#N/A,FALSE,"BS";"BS CS",#N/A,FALSE,"BS"}</definedName>
    <definedName name="wrn.Print._.BS._.Exhibits._1" localSheetId="22" hidden="1">{"BS Dollar",#N/A,FALSE,"BS";"BS CS",#N/A,FALSE,"BS"}</definedName>
    <definedName name="wrn.Print._.BS._.Exhibits._1" localSheetId="1" hidden="1">{"BS Dollar",#N/A,FALSE,"BS";"BS CS",#N/A,FALSE,"BS"}</definedName>
    <definedName name="wrn.Print._.BS._.Exhibits._1" localSheetId="26" hidden="1">{"BS Dollar",#N/A,FALSE,"BS";"BS CS",#N/A,FALSE,"BS"}</definedName>
    <definedName name="wrn.Print._.BS._.Exhibits._1" localSheetId="23" hidden="1">{"BS Dollar",#N/A,FALSE,"BS";"BS CS",#N/A,FALSE,"BS"}</definedName>
    <definedName name="wrn.Print._.BS._.Exhibits._1" hidden="1">{"BS Dollar",#N/A,FALSE,"BS";"BS CS",#N/A,FALSE,"BS"}</definedName>
    <definedName name="wrn.Print._.CF._.Exhibit." localSheetId="17" hidden="1">{"CF Dollar",#N/A,FALSE,"CF"}</definedName>
    <definedName name="wrn.Print._.CF._.Exhibit." localSheetId="18" hidden="1">{"CF Dollar",#N/A,FALSE,"CF"}</definedName>
    <definedName name="wrn.Print._.CF._.Exhibit." localSheetId="19" hidden="1">{"CF Dollar",#N/A,FALSE,"CF"}</definedName>
    <definedName name="wrn.Print._.CF._.Exhibit." localSheetId="20" hidden="1">{"CF Dollar",#N/A,FALSE,"CF"}</definedName>
    <definedName name="wrn.Print._.CF._.Exhibit." localSheetId="21" hidden="1">{"CF Dollar",#N/A,FALSE,"CF"}</definedName>
    <definedName name="wrn.Print._.CF._.Exhibit." localSheetId="22" hidden="1">{"CF Dollar",#N/A,FALSE,"CF"}</definedName>
    <definedName name="wrn.Print._.CF._.Exhibit." localSheetId="1" hidden="1">{"CF Dollar",#N/A,FALSE,"CF"}</definedName>
    <definedName name="wrn.Print._.CF._.Exhibit." localSheetId="26" hidden="1">{"CF Dollar",#N/A,FALSE,"CF"}</definedName>
    <definedName name="wrn.Print._.CF._.Exhibit." localSheetId="23" hidden="1">{"CF Dollar",#N/A,FALSE,"CF"}</definedName>
    <definedName name="wrn.Print._.CF._.Exhibit." hidden="1">{"CF Dollar",#N/A,FALSE,"CF"}</definedName>
    <definedName name="wrn.Print._.CF._.Exhibit._1" localSheetId="17" hidden="1">{"CF Dollar",#N/A,FALSE,"CF"}</definedName>
    <definedName name="wrn.Print._.CF._.Exhibit._1" localSheetId="18" hidden="1">{"CF Dollar",#N/A,FALSE,"CF"}</definedName>
    <definedName name="wrn.Print._.CF._.Exhibit._1" localSheetId="19" hidden="1">{"CF Dollar",#N/A,FALSE,"CF"}</definedName>
    <definedName name="wrn.Print._.CF._.Exhibit._1" localSheetId="20" hidden="1">{"CF Dollar",#N/A,FALSE,"CF"}</definedName>
    <definedName name="wrn.Print._.CF._.Exhibit._1" localSheetId="21" hidden="1">{"CF Dollar",#N/A,FALSE,"CF"}</definedName>
    <definedName name="wrn.Print._.CF._.Exhibit._1" localSheetId="22" hidden="1">{"CF Dollar",#N/A,FALSE,"CF"}</definedName>
    <definedName name="wrn.Print._.CF._.Exhibit._1" localSheetId="1" hidden="1">{"CF Dollar",#N/A,FALSE,"CF"}</definedName>
    <definedName name="wrn.Print._.CF._.Exhibit._1" localSheetId="26" hidden="1">{"CF Dollar",#N/A,FALSE,"CF"}</definedName>
    <definedName name="wrn.Print._.CF._.Exhibit._1" localSheetId="23" hidden="1">{"CF Dollar",#N/A,FALSE,"CF"}</definedName>
    <definedName name="wrn.Print._.CF._.Exhibit._1" hidden="1">{"CF Dollar",#N/A,FALSE,"CF"}</definedName>
    <definedName name="wrn.Print._.Documents." localSheetId="26" hidden="1">{#N/A,#N/A,TRUE,"Cover Page";#N/A,#N/A,TRUE,"Executive Summary";#N/A,#N/A,TRUE,"Photos";#N/A,#N/A,TRUE,"Area Map";#N/A,#N/A,TRUE,"Descriptions";#N/A,#N/A,TRUE,"SitePlan";#N/A,#N/A,TRUE,"Land Grid";#N/A,#N/A,TRUE,"Land Sales Map";#N/A,#N/A,TRUE,"Cost Approach Schedule";#N/A,#N/A,TRUE,"Certification"}</definedName>
    <definedName name="wrn.Print._.Documents." localSheetId="23"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26" hidden="1">{#N/A,#N/A,FALSE,"Assumptions";"Model",#N/A,FALSE,"MDU";#N/A,#N/A,FALSE,"Notes"}</definedName>
    <definedName name="wrn.Print._.Full._.Format." localSheetId="23" hidden="1">{#N/A,#N/A,FALSE,"Assumptions";"Model",#N/A,FALSE,"MDU";#N/A,#N/A,FALSE,"Notes"}</definedName>
    <definedName name="wrn.Print._.Full._.Format." hidden="1">{#N/A,#N/A,FALSE,"Assumptions";"Model",#N/A,FALSE,"MDU";#N/A,#N/A,FALSE,"Notes"}</definedName>
    <definedName name="wrn.print._.graphs." localSheetId="17"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localSheetId="19" hidden="1">{"cap_structure",#N/A,FALSE,"Graph-Mkt Cap";"price",#N/A,FALSE,"Graph-Price";"ebit",#N/A,FALSE,"Graph-EBITDA";"ebitda",#N/A,FALSE,"Graph-EBITDA"}</definedName>
    <definedName name="wrn.print._.graphs." localSheetId="20" hidden="1">{"cap_structure",#N/A,FALSE,"Graph-Mkt Cap";"price",#N/A,FALSE,"Graph-Price";"ebit",#N/A,FALSE,"Graph-EBITDA";"ebitda",#N/A,FALSE,"Graph-EBITDA"}</definedName>
    <definedName name="wrn.print._.graphs." localSheetId="21" hidden="1">{"cap_structure",#N/A,FALSE,"Graph-Mkt Cap";"price",#N/A,FALSE,"Graph-Price";"ebit",#N/A,FALSE,"Graph-EBITDA";"ebitda",#N/A,FALSE,"Graph-EBITDA"}</definedName>
    <definedName name="wrn.print._.graphs." localSheetId="22"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26" hidden="1">{"cap_structure",#N/A,FALSE,"Graph-Mkt Cap";"price",#N/A,FALSE,"Graph-Price";"ebit",#N/A,FALSE,"Graph-EBITDA";"ebitda",#N/A,FALSE,"Graph-EBITDA"}</definedName>
    <definedName name="wrn.print._.graphs." localSheetId="2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17" hidden="1">{"cap_structure",#N/A,FALSE,"Graph-Mkt Cap";"price",#N/A,FALSE,"Graph-Price";"ebit",#N/A,FALSE,"Graph-EBITDA";"ebitda",#N/A,FALSE,"Graph-EBITDA"}</definedName>
    <definedName name="wrn.print._.graphs._1" localSheetId="18" hidden="1">{"cap_structure",#N/A,FALSE,"Graph-Mkt Cap";"price",#N/A,FALSE,"Graph-Price";"ebit",#N/A,FALSE,"Graph-EBITDA";"ebitda",#N/A,FALSE,"Graph-EBITDA"}</definedName>
    <definedName name="wrn.print._.graphs._1" localSheetId="19" hidden="1">{"cap_structure",#N/A,FALSE,"Graph-Mkt Cap";"price",#N/A,FALSE,"Graph-Price";"ebit",#N/A,FALSE,"Graph-EBITDA";"ebitda",#N/A,FALSE,"Graph-EBITDA"}</definedName>
    <definedName name="wrn.print._.graphs._1" localSheetId="20" hidden="1">{"cap_structure",#N/A,FALSE,"Graph-Mkt Cap";"price",#N/A,FALSE,"Graph-Price";"ebit",#N/A,FALSE,"Graph-EBITDA";"ebitda",#N/A,FALSE,"Graph-EBITDA"}</definedName>
    <definedName name="wrn.print._.graphs._1" localSheetId="21" hidden="1">{"cap_structure",#N/A,FALSE,"Graph-Mkt Cap";"price",#N/A,FALSE,"Graph-Price";"ebit",#N/A,FALSE,"Graph-EBITDA";"ebitda",#N/A,FALSE,"Graph-EBITDA"}</definedName>
    <definedName name="wrn.print._.graphs._1" localSheetId="22" hidden="1">{"cap_structure",#N/A,FALSE,"Graph-Mkt Cap";"price",#N/A,FALSE,"Graph-Price";"ebit",#N/A,FALSE,"Graph-EBITDA";"ebitda",#N/A,FALSE,"Graph-EBITDA"}</definedName>
    <definedName name="wrn.print._.graphs._1" localSheetId="1" hidden="1">{"cap_structure",#N/A,FALSE,"Graph-Mkt Cap";"price",#N/A,FALSE,"Graph-Price";"ebit",#N/A,FALSE,"Graph-EBITDA";"ebitda",#N/A,FALSE,"Graph-EBITDA"}</definedName>
    <definedName name="wrn.print._.graphs._1" localSheetId="26" hidden="1">{"cap_structure",#N/A,FALSE,"Graph-Mkt Cap";"price",#N/A,FALSE,"Graph-Price";"ebit",#N/A,FALSE,"Graph-EBITDA";"ebitda",#N/A,FALSE,"Graph-EBITDA"}</definedName>
    <definedName name="wrn.print._.graphs._1" localSheetId="23"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26" hidden="1">{#N/A,#N/A,FALSE,"Sale 1";#N/A,#N/A,FALSE,"Sale 2";#N/A,#N/A,FALSE,"Sale 3";#N/A,#N/A,FALSE,"Sale 4";#N/A,#N/A,FALSE,"Sale 5";#N/A,#N/A,FALSE,"Sale 6";#N/A,#N/A,FALSE,"Sale 7";#N/A,#N/A,FALSE,"Sale 8";#N/A,#N/A,FALSE,"Sale 9";#N/A,#N/A,FALSE,"Sale 10";#N/A,#N/A,FALSE,"Sale 11";#N/A,#N/A,FALSE,"Sale 12"}</definedName>
    <definedName name="wrn.Print._.Improved._.Sales." localSheetId="23"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17" hidden="1">{"Inc Stmt Dollar",#N/A,FALSE,"IS";"Inc Stmt CS",#N/A,FALSE,"IS"}</definedName>
    <definedName name="wrn.Print._.IS._.Exhibits." localSheetId="18" hidden="1">{"Inc Stmt Dollar",#N/A,FALSE,"IS";"Inc Stmt CS",#N/A,FALSE,"IS"}</definedName>
    <definedName name="wrn.Print._.IS._.Exhibits." localSheetId="19" hidden="1">{"Inc Stmt Dollar",#N/A,FALSE,"IS";"Inc Stmt CS",#N/A,FALSE,"IS"}</definedName>
    <definedName name="wrn.Print._.IS._.Exhibits." localSheetId="20" hidden="1">{"Inc Stmt Dollar",#N/A,FALSE,"IS";"Inc Stmt CS",#N/A,FALSE,"IS"}</definedName>
    <definedName name="wrn.Print._.IS._.Exhibits." localSheetId="21" hidden="1">{"Inc Stmt Dollar",#N/A,FALSE,"IS";"Inc Stmt CS",#N/A,FALSE,"IS"}</definedName>
    <definedName name="wrn.Print._.IS._.Exhibits." localSheetId="22" hidden="1">{"Inc Stmt Dollar",#N/A,FALSE,"IS";"Inc Stmt CS",#N/A,FALSE,"IS"}</definedName>
    <definedName name="wrn.Print._.IS._.Exhibits." localSheetId="1" hidden="1">{"Inc Stmt Dollar",#N/A,FALSE,"IS";"Inc Stmt CS",#N/A,FALSE,"IS"}</definedName>
    <definedName name="wrn.Print._.IS._.Exhibits." localSheetId="26" hidden="1">{"Inc Stmt Dollar",#N/A,FALSE,"IS";"Inc Stmt CS",#N/A,FALSE,"IS"}</definedName>
    <definedName name="wrn.Print._.IS._.Exhibits." localSheetId="23" hidden="1">{"Inc Stmt Dollar",#N/A,FALSE,"IS";"Inc Stmt CS",#N/A,FALSE,"IS"}</definedName>
    <definedName name="wrn.Print._.IS._.Exhibits." hidden="1">{"Inc Stmt Dollar",#N/A,FALSE,"IS";"Inc Stmt CS",#N/A,FALSE,"IS"}</definedName>
    <definedName name="wrn.Print._.IS._.Exhibits._1" localSheetId="17" hidden="1">{"Inc Stmt Dollar",#N/A,FALSE,"IS";"Inc Stmt CS",#N/A,FALSE,"IS"}</definedName>
    <definedName name="wrn.Print._.IS._.Exhibits._1" localSheetId="18" hidden="1">{"Inc Stmt Dollar",#N/A,FALSE,"IS";"Inc Stmt CS",#N/A,FALSE,"IS"}</definedName>
    <definedName name="wrn.Print._.IS._.Exhibits._1" localSheetId="19" hidden="1">{"Inc Stmt Dollar",#N/A,FALSE,"IS";"Inc Stmt CS",#N/A,FALSE,"IS"}</definedName>
    <definedName name="wrn.Print._.IS._.Exhibits._1" localSheetId="20" hidden="1">{"Inc Stmt Dollar",#N/A,FALSE,"IS";"Inc Stmt CS",#N/A,FALSE,"IS"}</definedName>
    <definedName name="wrn.Print._.IS._.Exhibits._1" localSheetId="21" hidden="1">{"Inc Stmt Dollar",#N/A,FALSE,"IS";"Inc Stmt CS",#N/A,FALSE,"IS"}</definedName>
    <definedName name="wrn.Print._.IS._.Exhibits._1" localSheetId="22" hidden="1">{"Inc Stmt Dollar",#N/A,FALSE,"IS";"Inc Stmt CS",#N/A,FALSE,"IS"}</definedName>
    <definedName name="wrn.Print._.IS._.Exhibits._1" localSheetId="1" hidden="1">{"Inc Stmt Dollar",#N/A,FALSE,"IS";"Inc Stmt CS",#N/A,FALSE,"IS"}</definedName>
    <definedName name="wrn.Print._.IS._.Exhibits._1" localSheetId="26" hidden="1">{"Inc Stmt Dollar",#N/A,FALSE,"IS";"Inc Stmt CS",#N/A,FALSE,"IS"}</definedName>
    <definedName name="wrn.Print._.IS._.Exhibits._1" localSheetId="23" hidden="1">{"Inc Stmt Dollar",#N/A,FALSE,"IS";"Inc Stmt CS",#N/A,FALSE,"IS"}</definedName>
    <definedName name="wrn.Print._.IS._.Exhibits._1" hidden="1">{"Inc Stmt Dollar",#N/A,FALSE,"IS";"Inc Stmt CS",#N/A,FALSE,"IS"}</definedName>
    <definedName name="wrn.Print._.PNL._.Download." localSheetId="17" hidden="1">{"PNLProjDL",#N/A,FALSE,"PROJCO";"PNLParDL",#N/A,FALSE,"Parent"}</definedName>
    <definedName name="wrn.Print._.PNL._.Download." localSheetId="18" hidden="1">{"PNLProjDL",#N/A,FALSE,"PROJCO";"PNLParDL",#N/A,FALSE,"Parent"}</definedName>
    <definedName name="wrn.Print._.PNL._.Download." localSheetId="19" hidden="1">{"PNLProjDL",#N/A,FALSE,"PROJCO";"PNLParDL",#N/A,FALSE,"Parent"}</definedName>
    <definedName name="wrn.Print._.PNL._.Download." localSheetId="20" hidden="1">{"PNLProjDL",#N/A,FALSE,"PROJCO";"PNLParDL",#N/A,FALSE,"Parent"}</definedName>
    <definedName name="wrn.Print._.PNL._.Download." localSheetId="21" hidden="1">{"PNLProjDL",#N/A,FALSE,"PROJCO";"PNLParDL",#N/A,FALSE,"Parent"}</definedName>
    <definedName name="wrn.Print._.PNL._.Download." localSheetId="22" hidden="1">{"PNLProjDL",#N/A,FALSE,"PROJCO";"PNLParDL",#N/A,FALSE,"Parent"}</definedName>
    <definedName name="wrn.Print._.PNL._.Download." localSheetId="1" hidden="1">{"PNLProjDL",#N/A,FALSE,"PROJCO";"PNLParDL",#N/A,FALSE,"Parent"}</definedName>
    <definedName name="wrn.Print._.PNL._.Download." localSheetId="26" hidden="1">{"PNLProjDL",#N/A,FALSE,"PROJCO";"PNLParDL",#N/A,FALSE,"Parent"}</definedName>
    <definedName name="wrn.Print._.PNL._.Download." localSheetId="23" hidden="1">{"PNLProjDL",#N/A,FALSE,"PROJCO";"PNLParDL",#N/A,FALSE,"Parent"}</definedName>
    <definedName name="wrn.Print._.PNL._.Download." hidden="1">{"PNLProjDL",#N/A,FALSE,"PROJCO";"PNLParDL",#N/A,FALSE,"Parent"}</definedName>
    <definedName name="wrn.Print._.PNL._.Download._1" localSheetId="17" hidden="1">{"PNLProjDL",#N/A,FALSE,"PROJCO";"PNLParDL",#N/A,FALSE,"Parent"}</definedName>
    <definedName name="wrn.Print._.PNL._.Download._1" localSheetId="18" hidden="1">{"PNLProjDL",#N/A,FALSE,"PROJCO";"PNLParDL",#N/A,FALSE,"Parent"}</definedName>
    <definedName name="wrn.Print._.PNL._.Download._1" localSheetId="19" hidden="1">{"PNLProjDL",#N/A,FALSE,"PROJCO";"PNLParDL",#N/A,FALSE,"Parent"}</definedName>
    <definedName name="wrn.Print._.PNL._.Download._1" localSheetId="20" hidden="1">{"PNLProjDL",#N/A,FALSE,"PROJCO";"PNLParDL",#N/A,FALSE,"Parent"}</definedName>
    <definedName name="wrn.Print._.PNL._.Download._1" localSheetId="21" hidden="1">{"PNLProjDL",#N/A,FALSE,"PROJCO";"PNLParDL",#N/A,FALSE,"Parent"}</definedName>
    <definedName name="wrn.Print._.PNL._.Download._1" localSheetId="22" hidden="1">{"PNLProjDL",#N/A,FALSE,"PROJCO";"PNLParDL",#N/A,FALSE,"Parent"}</definedName>
    <definedName name="wrn.Print._.PNL._.Download._1" localSheetId="1" hidden="1">{"PNLProjDL",#N/A,FALSE,"PROJCO";"PNLParDL",#N/A,FALSE,"Parent"}</definedName>
    <definedName name="wrn.Print._.PNL._.Download._1" localSheetId="26" hidden="1">{"PNLProjDL",#N/A,FALSE,"PROJCO";"PNLParDL",#N/A,FALSE,"Parent"}</definedName>
    <definedName name="wrn.Print._.PNL._.Download._1" localSheetId="23" hidden="1">{"PNLProjDL",#N/A,FALSE,"PROJCO";"PNLParDL",#N/A,FALSE,"Parent"}</definedName>
    <definedName name="wrn.Print._.PNL._.Download._1" hidden="1">{"PNLProjDL",#N/A,FALSE,"PROJCO";"PNLParDL",#N/A,FALSE,"Parent"}</definedName>
    <definedName name="wrn.Print._.Ratio._.Exhibits." localSheetId="17" hidden="1">{"Ratio No.1",#N/A,FALSE,"Ratio";"Ratio No.2",#N/A,FALSE,"Ratio"}</definedName>
    <definedName name="wrn.Print._.Ratio._.Exhibits." localSheetId="18" hidden="1">{"Ratio No.1",#N/A,FALSE,"Ratio";"Ratio No.2",#N/A,FALSE,"Ratio"}</definedName>
    <definedName name="wrn.Print._.Ratio._.Exhibits." localSheetId="19" hidden="1">{"Ratio No.1",#N/A,FALSE,"Ratio";"Ratio No.2",#N/A,FALSE,"Ratio"}</definedName>
    <definedName name="wrn.Print._.Ratio._.Exhibits." localSheetId="20" hidden="1">{"Ratio No.1",#N/A,FALSE,"Ratio";"Ratio No.2",#N/A,FALSE,"Ratio"}</definedName>
    <definedName name="wrn.Print._.Ratio._.Exhibits." localSheetId="21" hidden="1">{"Ratio No.1",#N/A,FALSE,"Ratio";"Ratio No.2",#N/A,FALSE,"Ratio"}</definedName>
    <definedName name="wrn.Print._.Ratio._.Exhibits." localSheetId="22" hidden="1">{"Ratio No.1",#N/A,FALSE,"Ratio";"Ratio No.2",#N/A,FALSE,"Ratio"}</definedName>
    <definedName name="wrn.Print._.Ratio._.Exhibits." localSheetId="1" hidden="1">{"Ratio No.1",#N/A,FALSE,"Ratio";"Ratio No.2",#N/A,FALSE,"Ratio"}</definedName>
    <definedName name="wrn.Print._.Ratio._.Exhibits." localSheetId="26" hidden="1">{"Ratio No.1",#N/A,FALSE,"Ratio";"Ratio No.2",#N/A,FALSE,"Ratio"}</definedName>
    <definedName name="wrn.Print._.Ratio._.Exhibits." localSheetId="23" hidden="1">{"Ratio No.1",#N/A,FALSE,"Ratio";"Ratio No.2",#N/A,FALSE,"Ratio"}</definedName>
    <definedName name="wrn.Print._.Ratio._.Exhibits." hidden="1">{"Ratio No.1",#N/A,FALSE,"Ratio";"Ratio No.2",#N/A,FALSE,"Ratio"}</definedName>
    <definedName name="wrn.Print._.Ratio._.Exhibits._1" localSheetId="17" hidden="1">{"Ratio No.1",#N/A,FALSE,"Ratio";"Ratio No.2",#N/A,FALSE,"Ratio"}</definedName>
    <definedName name="wrn.Print._.Ratio._.Exhibits._1" localSheetId="18" hidden="1">{"Ratio No.1",#N/A,FALSE,"Ratio";"Ratio No.2",#N/A,FALSE,"Ratio"}</definedName>
    <definedName name="wrn.Print._.Ratio._.Exhibits._1" localSheetId="19" hidden="1">{"Ratio No.1",#N/A,FALSE,"Ratio";"Ratio No.2",#N/A,FALSE,"Ratio"}</definedName>
    <definedName name="wrn.Print._.Ratio._.Exhibits._1" localSheetId="20" hidden="1">{"Ratio No.1",#N/A,FALSE,"Ratio";"Ratio No.2",#N/A,FALSE,"Ratio"}</definedName>
    <definedName name="wrn.Print._.Ratio._.Exhibits._1" localSheetId="21" hidden="1">{"Ratio No.1",#N/A,FALSE,"Ratio";"Ratio No.2",#N/A,FALSE,"Ratio"}</definedName>
    <definedName name="wrn.Print._.Ratio._.Exhibits._1" localSheetId="22" hidden="1">{"Ratio No.1",#N/A,FALSE,"Ratio";"Ratio No.2",#N/A,FALSE,"Ratio"}</definedName>
    <definedName name="wrn.Print._.Ratio._.Exhibits._1" localSheetId="1" hidden="1">{"Ratio No.1",#N/A,FALSE,"Ratio";"Ratio No.2",#N/A,FALSE,"Ratio"}</definedName>
    <definedName name="wrn.Print._.Ratio._.Exhibits._1" localSheetId="26" hidden="1">{"Ratio No.1",#N/A,FALSE,"Ratio";"Ratio No.2",#N/A,FALSE,"Ratio"}</definedName>
    <definedName name="wrn.Print._.Ratio._.Exhibits._1" localSheetId="23" hidden="1">{"Ratio No.1",#N/A,FALSE,"Ratio";"Ratio No.2",#N/A,FALSE,"Ratio"}</definedName>
    <definedName name="wrn.Print._.Ratio._.Exhibits._1" hidden="1">{"Ratio No.1",#N/A,FALSE,"Ratio";"Ratio No.2",#N/A,FALSE,"Ratio"}</definedName>
    <definedName name="wrn.print._.raw._.data._.entry." localSheetId="17" hidden="1">{"inputs raw data",#N/A,TRUE,"INPUT"}</definedName>
    <definedName name="wrn.print._.raw._.data._.entry." localSheetId="18" hidden="1">{"inputs raw data",#N/A,TRUE,"INPUT"}</definedName>
    <definedName name="wrn.print._.raw._.data._.entry." localSheetId="19" hidden="1">{"inputs raw data",#N/A,TRUE,"INPUT"}</definedName>
    <definedName name="wrn.print._.raw._.data._.entry." localSheetId="20" hidden="1">{"inputs raw data",#N/A,TRUE,"INPUT"}</definedName>
    <definedName name="wrn.print._.raw._.data._.entry." localSheetId="21" hidden="1">{"inputs raw data",#N/A,TRUE,"INPUT"}</definedName>
    <definedName name="wrn.print._.raw._.data._.entry." localSheetId="22" hidden="1">{"inputs raw data",#N/A,TRUE,"INPUT"}</definedName>
    <definedName name="wrn.print._.raw._.data._.entry." localSheetId="1" hidden="1">{"inputs raw data",#N/A,TRUE,"INPUT"}</definedName>
    <definedName name="wrn.print._.raw._.data._.entry." localSheetId="26" hidden="1">{"inputs raw data",#N/A,TRUE,"INPUT"}</definedName>
    <definedName name="wrn.print._.raw._.data._.entry." localSheetId="23" hidden="1">{"inputs raw data",#N/A,TRUE,"INPUT"}</definedName>
    <definedName name="wrn.print._.raw._.data._.entry." hidden="1">{"inputs raw data",#N/A,TRUE,"INPUT"}</definedName>
    <definedName name="wrn.print._.raw._.data._.entry._1" localSheetId="17" hidden="1">{"inputs raw data",#N/A,TRUE,"INPUT"}</definedName>
    <definedName name="wrn.print._.raw._.data._.entry._1" localSheetId="18" hidden="1">{"inputs raw data",#N/A,TRUE,"INPUT"}</definedName>
    <definedName name="wrn.print._.raw._.data._.entry._1" localSheetId="19" hidden="1">{"inputs raw data",#N/A,TRUE,"INPUT"}</definedName>
    <definedName name="wrn.print._.raw._.data._.entry._1" localSheetId="20" hidden="1">{"inputs raw data",#N/A,TRUE,"INPUT"}</definedName>
    <definedName name="wrn.print._.raw._.data._.entry._1" localSheetId="21" hidden="1">{"inputs raw data",#N/A,TRUE,"INPUT"}</definedName>
    <definedName name="wrn.print._.raw._.data._.entry._1" localSheetId="22" hidden="1">{"inputs raw data",#N/A,TRUE,"INPUT"}</definedName>
    <definedName name="wrn.print._.raw._.data._.entry._1" localSheetId="1" hidden="1">{"inputs raw data",#N/A,TRUE,"INPUT"}</definedName>
    <definedName name="wrn.print._.raw._.data._.entry._1" localSheetId="26" hidden="1">{"inputs raw data",#N/A,TRUE,"INPUT"}</definedName>
    <definedName name="wrn.print._.raw._.data._.entry._1" localSheetId="23" hidden="1">{"inputs raw data",#N/A,TRUE,"INPUT"}</definedName>
    <definedName name="wrn.print._.raw._.data._.entry._1" hidden="1">{"inputs raw data",#N/A,TRUE,"INPUT"}</definedName>
    <definedName name="wrn.Print._.Rent._.Comps." localSheetId="26" hidden="1">{#N/A,#N/A,FALSE,"Rent 1";#N/A,#N/A,FALSE,"Rent 2";#N/A,#N/A,FALSE,"Rent 3";#N/A,#N/A,FALSE,"Rent 4";#N/A,#N/A,FALSE,"Rent 5";#N/A,#N/A,FALSE,"Rent 6";#N/A,#N/A,FALSE,"Rent 7";#N/A,#N/A,FALSE,"Rent 8"}</definedName>
    <definedName name="wrn.Print._.Rent._.Comps." localSheetId="23"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26"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2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17" hidden="1">{"summary1",#N/A,TRUE,"Comps";"summary2",#N/A,TRUE,"Comps";"summary3",#N/A,TRUE,"Comps"}</definedName>
    <definedName name="wrn.print._.summary._.sheets." localSheetId="18" hidden="1">{"summary1",#N/A,TRUE,"Comps";"summary2",#N/A,TRUE,"Comps";"summary3",#N/A,TRUE,"Comps"}</definedName>
    <definedName name="wrn.print._.summary._.sheets." localSheetId="19" hidden="1">{"summary1",#N/A,TRUE,"Comps";"summary2",#N/A,TRUE,"Comps";"summary3",#N/A,TRUE,"Comps"}</definedName>
    <definedName name="wrn.print._.summary._.sheets." localSheetId="20" hidden="1">{"summary1",#N/A,TRUE,"Comps";"summary2",#N/A,TRUE,"Comps";"summary3",#N/A,TRUE,"Comps"}</definedName>
    <definedName name="wrn.print._.summary._.sheets." localSheetId="21" hidden="1">{"summary1",#N/A,TRUE,"Comps";"summary2",#N/A,TRUE,"Comps";"summary3",#N/A,TRUE,"Comps"}</definedName>
    <definedName name="wrn.print._.summary._.sheets." localSheetId="22" hidden="1">{"summary1",#N/A,TRUE,"Comps";"summary2",#N/A,TRUE,"Comps";"summary3",#N/A,TRUE,"Comps"}</definedName>
    <definedName name="wrn.print._.summary._.sheets." localSheetId="1" hidden="1">{"summary1",#N/A,TRUE,"Comps";"summary2",#N/A,TRUE,"Comps";"summary3",#N/A,TRUE,"Comps"}</definedName>
    <definedName name="wrn.print._.summary._.sheets." localSheetId="26" hidden="1">{"summary1",#N/A,TRUE,"Comps";"summary2",#N/A,TRUE,"Comps";"summary3",#N/A,TRUE,"Comps"}</definedName>
    <definedName name="wrn.print._.summary._.sheets." localSheetId="23" hidden="1">{"summary1",#N/A,TRUE,"Comps";"summary2",#N/A,TRUE,"Comps";"summary3",#N/A,TRUE,"Comps"}</definedName>
    <definedName name="wrn.print._.summary._.sheets." hidden="1">{"summary1",#N/A,TRUE,"Comps";"summary2",#N/A,TRUE,"Comps";"summary3",#N/A,TRUE,"Comps"}</definedName>
    <definedName name="wrn.print._.summary._.sheets._1" localSheetId="17" hidden="1">{"summary1",#N/A,TRUE,"Comps";"summary2",#N/A,TRUE,"Comps";"summary3",#N/A,TRUE,"Comps"}</definedName>
    <definedName name="wrn.print._.summary._.sheets._1" localSheetId="18" hidden="1">{"summary1",#N/A,TRUE,"Comps";"summary2",#N/A,TRUE,"Comps";"summary3",#N/A,TRUE,"Comps"}</definedName>
    <definedName name="wrn.print._.summary._.sheets._1" localSheetId="19" hidden="1">{"summary1",#N/A,TRUE,"Comps";"summary2",#N/A,TRUE,"Comps";"summary3",#N/A,TRUE,"Comps"}</definedName>
    <definedName name="wrn.print._.summary._.sheets._1" localSheetId="20" hidden="1">{"summary1",#N/A,TRUE,"Comps";"summary2",#N/A,TRUE,"Comps";"summary3",#N/A,TRUE,"Comps"}</definedName>
    <definedName name="wrn.print._.summary._.sheets._1" localSheetId="21" hidden="1">{"summary1",#N/A,TRUE,"Comps";"summary2",#N/A,TRUE,"Comps";"summary3",#N/A,TRUE,"Comps"}</definedName>
    <definedName name="wrn.print._.summary._.sheets._1" localSheetId="22" hidden="1">{"summary1",#N/A,TRUE,"Comps";"summary2",#N/A,TRUE,"Comps";"summary3",#N/A,TRUE,"Comps"}</definedName>
    <definedName name="wrn.print._.summary._.sheets._1" localSheetId="1" hidden="1">{"summary1",#N/A,TRUE,"Comps";"summary2",#N/A,TRUE,"Comps";"summary3",#N/A,TRUE,"Comps"}</definedName>
    <definedName name="wrn.print._.summary._.sheets._1" localSheetId="26" hidden="1">{"summary1",#N/A,TRUE,"Comps";"summary2",#N/A,TRUE,"Comps";"summary3",#N/A,TRUE,"Comps"}</definedName>
    <definedName name="wrn.print._.summary._.sheets._1" localSheetId="23" hidden="1">{"summary1",#N/A,TRUE,"Comps";"summary2",#N/A,TRUE,"Comps";"summary3",#N/A,TRUE,"Comps"}</definedName>
    <definedName name="wrn.print._.summary._.sheets._1" hidden="1">{"summary1",#N/A,TRUE,"Comps";"summary2",#N/A,TRUE,"Comps";"summary3",#N/A,TRUE,"Comps"}</definedName>
    <definedName name="wrn.print._.summary._.sheets.2" localSheetId="26" hidden="1">{"summary1",#N/A,TRUE;"Comps","summary2",#N/A;TRUE,"Comps","summary3";#N/A,TRUE,"Comps"}</definedName>
    <definedName name="wrn.print._.summary._.sheets.2" localSheetId="23" hidden="1">{"summary1",#N/A,TRUE;"Comps","summary2",#N/A;TRUE,"Comps","summary3";#N/A,TRUE,"Comps"}</definedName>
    <definedName name="wrn.print._.summary._.sheets.2" hidden="1">{"summary1",#N/A,TRUE;"Comps","summary2",#N/A;TRUE,"Comps","summary3";#N/A,TRUE,"Comps"}</definedName>
    <definedName name="wrn.print._1" localSheetId="17" hidden="1">{#N/A,#N/A,FALSE,"Inv. in cons subs";#N/A,#N/A,FALSE,"Intercomp.";#N/A,#N/A,FALSE,"Common Stock";#N/A,#N/A,FALSE,"Beg. or year re";#N/A,#N/A,FALSE,"Inv. NC sub-undist"}</definedName>
    <definedName name="wrn.print._1" localSheetId="18" hidden="1">{#N/A,#N/A,FALSE,"Inv. in cons subs";#N/A,#N/A,FALSE,"Intercomp.";#N/A,#N/A,FALSE,"Common Stock";#N/A,#N/A,FALSE,"Beg. or year re";#N/A,#N/A,FALSE,"Inv. NC sub-undist"}</definedName>
    <definedName name="wrn.print._1" localSheetId="19" hidden="1">{#N/A,#N/A,FALSE,"Inv. in cons subs";#N/A,#N/A,FALSE,"Intercomp.";#N/A,#N/A,FALSE,"Common Stock";#N/A,#N/A,FALSE,"Beg. or year re";#N/A,#N/A,FALSE,"Inv. NC sub-undist"}</definedName>
    <definedName name="wrn.print._1" localSheetId="20" hidden="1">{#N/A,#N/A,FALSE,"Inv. in cons subs";#N/A,#N/A,FALSE,"Intercomp.";#N/A,#N/A,FALSE,"Common Stock";#N/A,#N/A,FALSE,"Beg. or year re";#N/A,#N/A,FALSE,"Inv. NC sub-undist"}</definedName>
    <definedName name="wrn.print._1" localSheetId="21" hidden="1">{#N/A,#N/A,FALSE,"Inv. in cons subs";#N/A,#N/A,FALSE,"Intercomp.";#N/A,#N/A,FALSE,"Common Stock";#N/A,#N/A,FALSE,"Beg. or year re";#N/A,#N/A,FALSE,"Inv. NC sub-undist"}</definedName>
    <definedName name="wrn.print._1" localSheetId="22" hidden="1">{#N/A,#N/A,FALSE,"Inv. in cons subs";#N/A,#N/A,FALSE,"Intercomp.";#N/A,#N/A,FALSE,"Common Stock";#N/A,#N/A,FALSE,"Beg. or year re";#N/A,#N/A,FALSE,"Inv. NC sub-undist"}</definedName>
    <definedName name="wrn.print._1" localSheetId="1" hidden="1">{#N/A,#N/A,FALSE,"Inv. in cons subs";#N/A,#N/A,FALSE,"Intercomp.";#N/A,#N/A,FALSE,"Common Stock";#N/A,#N/A,FALSE,"Beg. or year re";#N/A,#N/A,FALSE,"Inv. NC sub-undist"}</definedName>
    <definedName name="wrn.print._1" localSheetId="26" hidden="1">{#N/A,#N/A,FALSE,"Inv. in cons subs";#N/A,#N/A,FALSE,"Intercomp.";#N/A,#N/A,FALSE,"Common Stock";#N/A,#N/A,FALSE,"Beg. or year re";#N/A,#N/A,FALSE,"Inv. NC sub-undist"}</definedName>
    <definedName name="wrn.print._1" localSheetId="23"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26" hidden="1">{#N/A,"DR",FALSE,"increm pf",#N/A,"MAMSI";FALSE,"increm pf",#N/A,"MAXI",FALSE,"increm pf";#N/A,"PCAM",FALSE,"increm pf",#N/A,"PHSV";FALSE,"increm pf",#N/A,"SIE",FALSE,"increm pf"}</definedName>
    <definedName name="wrn.Print_Buyer." localSheetId="2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17" hidden="1">{"by_month",#N/A,TRUE,"template";"destec_month",#N/A,TRUE,"template";"by_quarter",#N/A,TRUE,"template";"destec_quarter",#N/A,TRUE,"template";"by_year",#N/A,TRUE,"template";"destec_annual",#N/A,TRUE,"template"}</definedName>
    <definedName name="wrn.Print_Earnings_template." localSheetId="18" hidden="1">{"by_month",#N/A,TRUE,"template";"destec_month",#N/A,TRUE,"template";"by_quarter",#N/A,TRUE,"template";"destec_quarter",#N/A,TRUE,"template";"by_year",#N/A,TRUE,"template";"destec_annual",#N/A,TRUE,"template"}</definedName>
    <definedName name="wrn.Print_Earnings_template." localSheetId="19" hidden="1">{"by_month",#N/A,TRUE,"template";"destec_month",#N/A,TRUE,"template";"by_quarter",#N/A,TRUE,"template";"destec_quarter",#N/A,TRUE,"template";"by_year",#N/A,TRUE,"template";"destec_annual",#N/A,TRUE,"template"}</definedName>
    <definedName name="wrn.Print_Earnings_template." localSheetId="20" hidden="1">{"by_month",#N/A,TRUE,"template";"destec_month",#N/A,TRUE,"template";"by_quarter",#N/A,TRUE,"template";"destec_quarter",#N/A,TRUE,"template";"by_year",#N/A,TRUE,"template";"destec_annual",#N/A,TRUE,"template"}</definedName>
    <definedName name="wrn.Print_Earnings_template." localSheetId="21" hidden="1">{"by_month",#N/A,TRUE,"template";"destec_month",#N/A,TRUE,"template";"by_quarter",#N/A,TRUE,"template";"destec_quarter",#N/A,TRUE,"template";"by_year",#N/A,TRUE,"template";"destec_annual",#N/A,TRUE,"template"}</definedName>
    <definedName name="wrn.Print_Earnings_template." localSheetId="22" hidden="1">{"by_month",#N/A,TRUE,"template";"destec_month",#N/A,TRUE,"template";"by_quarter",#N/A,TRUE,"template";"destec_quarter",#N/A,TRUE,"template";"by_year",#N/A,TRUE,"template";"destec_annual",#N/A,TRUE,"template"}</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26" hidden="1">{"by_month",#N/A,TRUE,"template";"destec_month",#N/A,TRUE,"template";"by_quarter",#N/A,TRUE,"template";"destec_quarter",#N/A,TRUE,"template";"by_year",#N/A,TRUE,"template";"destec_annual",#N/A,TRUE,"template"}</definedName>
    <definedName name="wrn.Print_Earnings_template." localSheetId="23"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17" hidden="1">{"by_month",#N/A,TRUE,"template";"destec_month",#N/A,TRUE,"template";"by_quarter",#N/A,TRUE,"template";"destec_quarter",#N/A,TRUE,"template";"by_year",#N/A,TRUE,"template";"destec_annual",#N/A,TRUE,"template"}</definedName>
    <definedName name="wrn.Print_Earnings_template._1" localSheetId="18" hidden="1">{"by_month",#N/A,TRUE,"template";"destec_month",#N/A,TRUE,"template";"by_quarter",#N/A,TRUE,"template";"destec_quarter",#N/A,TRUE,"template";"by_year",#N/A,TRUE,"template";"destec_annual",#N/A,TRUE,"template"}</definedName>
    <definedName name="wrn.Print_Earnings_template._1" localSheetId="19" hidden="1">{"by_month",#N/A,TRUE,"template";"destec_month",#N/A,TRUE,"template";"by_quarter",#N/A,TRUE,"template";"destec_quarter",#N/A,TRUE,"template";"by_year",#N/A,TRUE,"template";"destec_annual",#N/A,TRUE,"template"}</definedName>
    <definedName name="wrn.Print_Earnings_template._1" localSheetId="20" hidden="1">{"by_month",#N/A,TRUE,"template";"destec_month",#N/A,TRUE,"template";"by_quarter",#N/A,TRUE,"template";"destec_quarter",#N/A,TRUE,"template";"by_year",#N/A,TRUE,"template";"destec_annual",#N/A,TRUE,"template"}</definedName>
    <definedName name="wrn.Print_Earnings_template._1" localSheetId="21" hidden="1">{"by_month",#N/A,TRUE,"template";"destec_month",#N/A,TRUE,"template";"by_quarter",#N/A,TRUE,"template";"destec_quarter",#N/A,TRUE,"template";"by_year",#N/A,TRUE,"template";"destec_annual",#N/A,TRUE,"template"}</definedName>
    <definedName name="wrn.Print_Earnings_template._1" localSheetId="22" hidden="1">{"by_month",#N/A,TRUE,"template";"destec_month",#N/A,TRUE,"template";"by_quarter",#N/A,TRUE,"template";"destec_quarter",#N/A,TRUE,"template";"by_year",#N/A,TRUE,"template";"destec_annual",#N/A,TRUE,"template"}</definedName>
    <definedName name="wrn.Print_Earnings_template._1" localSheetId="1" hidden="1">{"by_month",#N/A,TRUE,"template";"destec_month",#N/A,TRUE,"template";"by_quarter",#N/A,TRUE,"template";"destec_quarter",#N/A,TRUE,"template";"by_year",#N/A,TRUE,"template";"destec_annual",#N/A,TRUE,"template"}</definedName>
    <definedName name="wrn.Print_Earnings_template._1" localSheetId="26" hidden="1">{"by_month",#N/A,TRUE,"template";"destec_month",#N/A,TRUE,"template";"by_quarter",#N/A,TRUE,"template";"destec_quarter",#N/A,TRUE,"template";"by_year",#N/A,TRUE,"template";"destec_annual",#N/A,TRUE,"template"}</definedName>
    <definedName name="wrn.Print_Earnings_template._1" localSheetId="23"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2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2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17" hidden="1">{"var_page",#N/A,FALSE,"template"}</definedName>
    <definedName name="wrn.Print_Var_page." localSheetId="18" hidden="1">{"var_page",#N/A,FALSE,"template"}</definedName>
    <definedName name="wrn.Print_Var_page." localSheetId="19" hidden="1">{"var_page",#N/A,FALSE,"template"}</definedName>
    <definedName name="wrn.Print_Var_page." localSheetId="20" hidden="1">{"var_page",#N/A,FALSE,"template"}</definedName>
    <definedName name="wrn.Print_Var_page." localSheetId="21" hidden="1">{"var_page",#N/A,FALSE,"template"}</definedName>
    <definedName name="wrn.Print_Var_page." localSheetId="22" hidden="1">{"var_page",#N/A,FALSE,"template"}</definedName>
    <definedName name="wrn.Print_Var_page." localSheetId="1" hidden="1">{"var_page",#N/A,FALSE,"template"}</definedName>
    <definedName name="wrn.Print_Var_page." localSheetId="26" hidden="1">{"var_page",#N/A,FALSE,"template"}</definedName>
    <definedName name="wrn.Print_Var_page." localSheetId="23" hidden="1">{"var_page",#N/A,FALSE,"template"}</definedName>
    <definedName name="wrn.Print_Var_page." hidden="1">{"var_page",#N/A,FALSE,"template"}</definedName>
    <definedName name="wrn.Print_Var_page._1" localSheetId="17" hidden="1">{"var_page",#N/A,FALSE,"template"}</definedName>
    <definedName name="wrn.Print_Var_page._1" localSheetId="18" hidden="1">{"var_page",#N/A,FALSE,"template"}</definedName>
    <definedName name="wrn.Print_Var_page._1" localSheetId="19" hidden="1">{"var_page",#N/A,FALSE,"template"}</definedName>
    <definedName name="wrn.Print_Var_page._1" localSheetId="20" hidden="1">{"var_page",#N/A,FALSE,"template"}</definedName>
    <definedName name="wrn.Print_Var_page._1" localSheetId="21" hidden="1">{"var_page",#N/A,FALSE,"template"}</definedName>
    <definedName name="wrn.Print_Var_page._1" localSheetId="22" hidden="1">{"var_page",#N/A,FALSE,"template"}</definedName>
    <definedName name="wrn.Print_Var_page._1" localSheetId="1" hidden="1">{"var_page",#N/A,FALSE,"template"}</definedName>
    <definedName name="wrn.Print_Var_page._1" localSheetId="26" hidden="1">{"var_page",#N/A,FALSE,"template"}</definedName>
    <definedName name="wrn.Print_Var_page._1" localSheetId="23" hidden="1">{"var_page",#N/A,FALSE,"template"}</definedName>
    <definedName name="wrn.Print_Var_page._1" hidden="1">{"var_page",#N/A,FALSE,"template"}</definedName>
    <definedName name="wrn.print_variance." localSheetId="17" hidden="1">{"var_report",#N/A,FALSE,"template"}</definedName>
    <definedName name="wrn.print_variance." localSheetId="18" hidden="1">{"var_report",#N/A,FALSE,"template"}</definedName>
    <definedName name="wrn.print_variance." localSheetId="19" hidden="1">{"var_report",#N/A,FALSE,"template"}</definedName>
    <definedName name="wrn.print_variance." localSheetId="20" hidden="1">{"var_report",#N/A,FALSE,"template"}</definedName>
    <definedName name="wrn.print_variance." localSheetId="21" hidden="1">{"var_report",#N/A,FALSE,"template"}</definedName>
    <definedName name="wrn.print_variance." localSheetId="22" hidden="1">{"var_report",#N/A,FALSE,"template"}</definedName>
    <definedName name="wrn.print_variance." localSheetId="1" hidden="1">{"var_report",#N/A,FALSE,"template"}</definedName>
    <definedName name="wrn.print_variance." localSheetId="26" hidden="1">{"var_report",#N/A,FALSE,"template"}</definedName>
    <definedName name="wrn.print_variance." localSheetId="23" hidden="1">{"var_report",#N/A,FALSE,"template"}</definedName>
    <definedName name="wrn.print_variance." hidden="1">{"var_report",#N/A,FALSE,"template"}</definedName>
    <definedName name="wrn.print_variance._1" localSheetId="17" hidden="1">{"var_report",#N/A,FALSE,"template"}</definedName>
    <definedName name="wrn.print_variance._1" localSheetId="18" hidden="1">{"var_report",#N/A,FALSE,"template"}</definedName>
    <definedName name="wrn.print_variance._1" localSheetId="19" hidden="1">{"var_report",#N/A,FALSE,"template"}</definedName>
    <definedName name="wrn.print_variance._1" localSheetId="20" hidden="1">{"var_report",#N/A,FALSE,"template"}</definedName>
    <definedName name="wrn.print_variance._1" localSheetId="21" hidden="1">{"var_report",#N/A,FALSE,"template"}</definedName>
    <definedName name="wrn.print_variance._1" localSheetId="22" hidden="1">{"var_report",#N/A,FALSE,"template"}</definedName>
    <definedName name="wrn.print_variance._1" localSheetId="1" hidden="1">{"var_report",#N/A,FALSE,"template"}</definedName>
    <definedName name="wrn.print_variance._1" localSheetId="26" hidden="1">{"var_report",#N/A,FALSE,"template"}</definedName>
    <definedName name="wrn.print_variance._1" localSheetId="23" hidden="1">{"var_report",#N/A,FALSE,"template"}</definedName>
    <definedName name="wrn.print_variance._1" hidden="1">{"var_report",#N/A,FALSE,"template"}</definedName>
    <definedName name="wrn.Print_Variance_Page." localSheetId="17" hidden="1">{"variance_page",#N/A,FALSE,"template"}</definedName>
    <definedName name="wrn.Print_Variance_Page." localSheetId="18" hidden="1">{"variance_page",#N/A,FALSE,"template"}</definedName>
    <definedName name="wrn.Print_Variance_Page." localSheetId="19" hidden="1">{"variance_page",#N/A,FALSE,"template"}</definedName>
    <definedName name="wrn.Print_Variance_Page." localSheetId="20" hidden="1">{"variance_page",#N/A,FALSE,"template"}</definedName>
    <definedName name="wrn.Print_Variance_Page." localSheetId="21" hidden="1">{"variance_page",#N/A,FALSE,"template"}</definedName>
    <definedName name="wrn.Print_Variance_Page." localSheetId="22" hidden="1">{"variance_page",#N/A,FALSE,"template"}</definedName>
    <definedName name="wrn.Print_Variance_Page." localSheetId="1" hidden="1">{"variance_page",#N/A,FALSE,"template"}</definedName>
    <definedName name="wrn.Print_Variance_Page." localSheetId="26" hidden="1">{"variance_page",#N/A,FALSE,"template"}</definedName>
    <definedName name="wrn.Print_Variance_Page." localSheetId="23" hidden="1">{"variance_page",#N/A,FALSE,"template"}</definedName>
    <definedName name="wrn.Print_Variance_Page." hidden="1">{"variance_page",#N/A,FALSE,"template"}</definedName>
    <definedName name="wrn.Print_Variance_Page._1" localSheetId="17" hidden="1">{"variance_page",#N/A,FALSE,"template"}</definedName>
    <definedName name="wrn.Print_Variance_Page._1" localSheetId="18" hidden="1">{"variance_page",#N/A,FALSE,"template"}</definedName>
    <definedName name="wrn.Print_Variance_Page._1" localSheetId="19" hidden="1">{"variance_page",#N/A,FALSE,"template"}</definedName>
    <definedName name="wrn.Print_Variance_Page._1" localSheetId="20" hidden="1">{"variance_page",#N/A,FALSE,"template"}</definedName>
    <definedName name="wrn.Print_Variance_Page._1" localSheetId="21" hidden="1">{"variance_page",#N/A,FALSE,"template"}</definedName>
    <definedName name="wrn.Print_Variance_Page._1" localSheetId="22" hidden="1">{"variance_page",#N/A,FALSE,"template"}</definedName>
    <definedName name="wrn.Print_Variance_Page._1" localSheetId="1" hidden="1">{"variance_page",#N/A,FALSE,"template"}</definedName>
    <definedName name="wrn.Print_Variance_Page._1" localSheetId="26" hidden="1">{"variance_page",#N/A,FALSE,"template"}</definedName>
    <definedName name="wrn.Print_Variance_Page._1" localSheetId="23" hidden="1">{"variance_page",#N/A,FALSE,"template"}</definedName>
    <definedName name="wrn.Print_Variance_Page._1" hidden="1">{"variance_page",#N/A,FALSE,"template"}</definedName>
    <definedName name="wrn.print1." localSheetId="17" hidden="1">{"assumption1",#N/A,FALSE,"Assumptions";"assumption2",#N/A,FALSE,"Assumptions";"assumption3",#N/A,FALSE,"Assumptions";"prod",#N/A,FALSE,"Financials";"prod2",#N/A,FALSE,"Financials";"pnl",#N/A,FALSE,"Financials";"pnl2",#N/A,FALSE,"Financials";"cash",#N/A,FALSE,"Financials";"cash2",#N/A,FALSE,"Financials"}</definedName>
    <definedName name="wrn.print1." localSheetId="18" hidden="1">{"assumption1",#N/A,FALSE,"Assumptions";"assumption2",#N/A,FALSE,"Assumptions";"assumption3",#N/A,FALSE,"Assumptions";"prod",#N/A,FALSE,"Financials";"prod2",#N/A,FALSE,"Financials";"pnl",#N/A,FALSE,"Financials";"pnl2",#N/A,FALSE,"Financials";"cash",#N/A,FALSE,"Financials";"cash2",#N/A,FALSE,"Financials"}</definedName>
    <definedName name="wrn.print1." localSheetId="19" hidden="1">{"assumption1",#N/A,FALSE,"Assumptions";"assumption2",#N/A,FALSE,"Assumptions";"assumption3",#N/A,FALSE,"Assumptions";"prod",#N/A,FALSE,"Financials";"prod2",#N/A,FALSE,"Financials";"pnl",#N/A,FALSE,"Financials";"pnl2",#N/A,FALSE,"Financials";"cash",#N/A,FALSE,"Financials";"cash2",#N/A,FALSE,"Financials"}</definedName>
    <definedName name="wrn.print1." localSheetId="20" hidden="1">{"assumption1",#N/A,FALSE,"Assumptions";"assumption2",#N/A,FALSE,"Assumptions";"assumption3",#N/A,FALSE,"Assumptions";"prod",#N/A,FALSE,"Financials";"prod2",#N/A,FALSE,"Financials";"pnl",#N/A,FALSE,"Financials";"pnl2",#N/A,FALSE,"Financials";"cash",#N/A,FALSE,"Financials";"cash2",#N/A,FALSE,"Financials"}</definedName>
    <definedName name="wrn.print1." localSheetId="21" hidden="1">{"assumption1",#N/A,FALSE,"Assumptions";"assumption2",#N/A,FALSE,"Assumptions";"assumption3",#N/A,FALSE,"Assumptions";"prod",#N/A,FALSE,"Financials";"prod2",#N/A,FALSE,"Financials";"pnl",#N/A,FALSE,"Financials";"pnl2",#N/A,FALSE,"Financials";"cash",#N/A,FALSE,"Financials";"cash2",#N/A,FALSE,"Financials"}</definedName>
    <definedName name="wrn.print1." localSheetId="22" hidden="1">{"assumption1",#N/A,FALSE,"Assumptions";"assumption2",#N/A,FALSE,"Assumptions";"assumption3",#N/A,FALSE,"Assumptions";"prod",#N/A,FALSE,"Financials";"prod2",#N/A,FALSE,"Financials";"pnl",#N/A,FALSE,"Financials";"pnl2",#N/A,FALSE,"Financials";"cash",#N/A,FALSE,"Financials";"cash2",#N/A,FALSE,"Financials"}</definedName>
    <definedName name="wrn.print1." localSheetId="1" hidden="1">{"assumption1",#N/A,FALSE,"Assumptions";"assumption2",#N/A,FALSE,"Assumptions";"assumption3",#N/A,FALSE,"Assumptions";"prod",#N/A,FALSE,"Financials";"prod2",#N/A,FALSE,"Financials";"pnl",#N/A,FALSE,"Financials";"pnl2",#N/A,FALSE,"Financials";"cash",#N/A,FALSE,"Financials";"cash2",#N/A,FALSE,"Financials"}</definedName>
    <definedName name="wrn.print1." localSheetId="26" hidden="1">{"assumption1",#N/A,FALSE,"Assumptions";"assumption2",#N/A,FALSE,"Assumptions";"assumption3",#N/A,FALSE,"Assumptions";"prod",#N/A,FALSE,"Financials";"prod2",#N/A,FALSE,"Financials";"pnl",#N/A,FALSE,"Financials";"pnl2",#N/A,FALSE,"Financials";"cash",#N/A,FALSE,"Financials";"cash2",#N/A,FALSE,"Financials"}</definedName>
    <definedName name="wrn.print1." localSheetId="23"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17" hidden="1">{"assumption1",#N/A,FALSE,"Assumptions";"assumption2",#N/A,FALSE,"Assumptions";"assumption3",#N/A,FALSE,"Assumptions";"prod",#N/A,FALSE,"Financials";"prod2",#N/A,FALSE,"Financials";"pnl",#N/A,FALSE,"Financials";"pnl2",#N/A,FALSE,"Financials";"cash",#N/A,FALSE,"Financials";"cash2",#N/A,FALSE,"Financials"}</definedName>
    <definedName name="wrn.print1._1" localSheetId="18" hidden="1">{"assumption1",#N/A,FALSE,"Assumptions";"assumption2",#N/A,FALSE,"Assumptions";"assumption3",#N/A,FALSE,"Assumptions";"prod",#N/A,FALSE,"Financials";"prod2",#N/A,FALSE,"Financials";"pnl",#N/A,FALSE,"Financials";"pnl2",#N/A,FALSE,"Financials";"cash",#N/A,FALSE,"Financials";"cash2",#N/A,FALSE,"Financials"}</definedName>
    <definedName name="wrn.print1._1" localSheetId="19" hidden="1">{"assumption1",#N/A,FALSE,"Assumptions";"assumption2",#N/A,FALSE,"Assumptions";"assumption3",#N/A,FALSE,"Assumptions";"prod",#N/A,FALSE,"Financials";"prod2",#N/A,FALSE,"Financials";"pnl",#N/A,FALSE,"Financials";"pnl2",#N/A,FALSE,"Financials";"cash",#N/A,FALSE,"Financials";"cash2",#N/A,FALSE,"Financials"}</definedName>
    <definedName name="wrn.print1._1" localSheetId="20" hidden="1">{"assumption1",#N/A,FALSE,"Assumptions";"assumption2",#N/A,FALSE,"Assumptions";"assumption3",#N/A,FALSE,"Assumptions";"prod",#N/A,FALSE,"Financials";"prod2",#N/A,FALSE,"Financials";"pnl",#N/A,FALSE,"Financials";"pnl2",#N/A,FALSE,"Financials";"cash",#N/A,FALSE,"Financials";"cash2",#N/A,FALSE,"Financials"}</definedName>
    <definedName name="wrn.print1._1" localSheetId="21" hidden="1">{"assumption1",#N/A,FALSE,"Assumptions";"assumption2",#N/A,FALSE,"Assumptions";"assumption3",#N/A,FALSE,"Assumptions";"prod",#N/A,FALSE,"Financials";"prod2",#N/A,FALSE,"Financials";"pnl",#N/A,FALSE,"Financials";"pnl2",#N/A,FALSE,"Financials";"cash",#N/A,FALSE,"Financials";"cash2",#N/A,FALSE,"Financials"}</definedName>
    <definedName name="wrn.print1._1" localSheetId="22" hidden="1">{"assumption1",#N/A,FALSE,"Assumptions";"assumption2",#N/A,FALSE,"Assumptions";"assumption3",#N/A,FALSE,"Assumptions";"prod",#N/A,FALSE,"Financials";"prod2",#N/A,FALSE,"Financials";"pnl",#N/A,FALSE,"Financials";"pnl2",#N/A,FALSE,"Financials";"cash",#N/A,FALSE,"Financials";"cash2",#N/A,FALSE,"Financials"}</definedName>
    <definedName name="wrn.print1._1" localSheetId="1" hidden="1">{"assumption1",#N/A,FALSE,"Assumptions";"assumption2",#N/A,FALSE,"Assumptions";"assumption3",#N/A,FALSE,"Assumptions";"prod",#N/A,FALSE,"Financials";"prod2",#N/A,FALSE,"Financials";"pnl",#N/A,FALSE,"Financials";"pnl2",#N/A,FALSE,"Financials";"cash",#N/A,FALSE,"Financials";"cash2",#N/A,FALSE,"Financials"}</definedName>
    <definedName name="wrn.print1._1" localSheetId="26" hidden="1">{"assumption1",#N/A,FALSE,"Assumptions";"assumption2",#N/A,FALSE,"Assumptions";"assumption3",#N/A,FALSE,"Assumptions";"prod",#N/A,FALSE,"Financials";"prod2",#N/A,FALSE,"Financials";"pnl",#N/A,FALSE,"Financials";"pnl2",#N/A,FALSE,"Financials";"cash",#N/A,FALSE,"Financials";"cash2",#N/A,FALSE,"Financials"}</definedName>
    <definedName name="wrn.print1._1" localSheetId="23"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17" hidden="1">{"assumption1",#N/A,FALSE,"Assumptions";"assumption2",#N/A,FALSE,"Assumptions";"assumption3",#N/A,FALSE,"Assumptions";"prod",#N/A,FALSE,"Financials";"prod2",#N/A,FALSE,"Financials";"pnl",#N/A,FALSE,"Financials";"pnl2",#N/A,FALSE,"Financials";"cash",#N/A,FALSE,"Financials";"cash2",#N/A,FALSE,"Financials"}</definedName>
    <definedName name="wrn.print1._1_1" localSheetId="18" hidden="1">{"assumption1",#N/A,FALSE,"Assumptions";"assumption2",#N/A,FALSE,"Assumptions";"assumption3",#N/A,FALSE,"Assumptions";"prod",#N/A,FALSE,"Financials";"prod2",#N/A,FALSE,"Financials";"pnl",#N/A,FALSE,"Financials";"pnl2",#N/A,FALSE,"Financials";"cash",#N/A,FALSE,"Financials";"cash2",#N/A,FALSE,"Financials"}</definedName>
    <definedName name="wrn.print1._1_1" localSheetId="19" hidden="1">{"assumption1",#N/A,FALSE,"Assumptions";"assumption2",#N/A,FALSE,"Assumptions";"assumption3",#N/A,FALSE,"Assumptions";"prod",#N/A,FALSE,"Financials";"prod2",#N/A,FALSE,"Financials";"pnl",#N/A,FALSE,"Financials";"pnl2",#N/A,FALSE,"Financials";"cash",#N/A,FALSE,"Financials";"cash2",#N/A,FALSE,"Financials"}</definedName>
    <definedName name="wrn.print1._1_1" localSheetId="20" hidden="1">{"assumption1",#N/A,FALSE,"Assumptions";"assumption2",#N/A,FALSE,"Assumptions";"assumption3",#N/A,FALSE,"Assumptions";"prod",#N/A,FALSE,"Financials";"prod2",#N/A,FALSE,"Financials";"pnl",#N/A,FALSE,"Financials";"pnl2",#N/A,FALSE,"Financials";"cash",#N/A,FALSE,"Financials";"cash2",#N/A,FALSE,"Financials"}</definedName>
    <definedName name="wrn.print1._1_1" localSheetId="21" hidden="1">{"assumption1",#N/A,FALSE,"Assumptions";"assumption2",#N/A,FALSE,"Assumptions";"assumption3",#N/A,FALSE,"Assumptions";"prod",#N/A,FALSE,"Financials";"prod2",#N/A,FALSE,"Financials";"pnl",#N/A,FALSE,"Financials";"pnl2",#N/A,FALSE,"Financials";"cash",#N/A,FALSE,"Financials";"cash2",#N/A,FALSE,"Financials"}</definedName>
    <definedName name="wrn.print1._1_1" localSheetId="22" hidden="1">{"assumption1",#N/A,FALSE,"Assumptions";"assumption2",#N/A,FALSE,"Assumptions";"assumption3",#N/A,FALSE,"Assumptions";"prod",#N/A,FALSE,"Financials";"prod2",#N/A,FALSE,"Financials";"pnl",#N/A,FALSE,"Financials";"pnl2",#N/A,FALSE,"Financials";"cash",#N/A,FALSE,"Financials";"cash2",#N/A,FALSE,"Financials"}</definedName>
    <definedName name="wrn.print1._1_1" localSheetId="1" hidden="1">{"assumption1",#N/A,FALSE,"Assumptions";"assumption2",#N/A,FALSE,"Assumptions";"assumption3",#N/A,FALSE,"Assumptions";"prod",#N/A,FALSE,"Financials";"prod2",#N/A,FALSE,"Financials";"pnl",#N/A,FALSE,"Financials";"pnl2",#N/A,FALSE,"Financials";"cash",#N/A,FALSE,"Financials";"cash2",#N/A,FALSE,"Financials"}</definedName>
    <definedName name="wrn.print1._1_1" localSheetId="26" hidden="1">{"assumption1",#N/A,FALSE,"Assumptions";"assumption2",#N/A,FALSE,"Assumptions";"assumption3",#N/A,FALSE,"Assumptions";"prod",#N/A,FALSE,"Financials";"prod2",#N/A,FALSE,"Financials";"pnl",#N/A,FALSE,"Financials";"pnl2",#N/A,FALSE,"Financials";"cash",#N/A,FALSE,"Financials";"cash2",#N/A,FALSE,"Financials"}</definedName>
    <definedName name="wrn.print1._1_1" localSheetId="23"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17" hidden="1">{"assumption1",#N/A,FALSE,"Assumptions";"assumption2",#N/A,FALSE,"Assumptions";"assumption3",#N/A,FALSE,"Assumptions";"prod",#N/A,FALSE,"Financials";"prod2",#N/A,FALSE,"Financials";"pnl",#N/A,FALSE,"Financials";"pnl2",#N/A,FALSE,"Financials";"cash",#N/A,FALSE,"Financials";"cash2",#N/A,FALSE,"Financials"}</definedName>
    <definedName name="wrn.print1._1_2" localSheetId="18" hidden="1">{"assumption1",#N/A,FALSE,"Assumptions";"assumption2",#N/A,FALSE,"Assumptions";"assumption3",#N/A,FALSE,"Assumptions";"prod",#N/A,FALSE,"Financials";"prod2",#N/A,FALSE,"Financials";"pnl",#N/A,FALSE,"Financials";"pnl2",#N/A,FALSE,"Financials";"cash",#N/A,FALSE,"Financials";"cash2",#N/A,FALSE,"Financials"}</definedName>
    <definedName name="wrn.print1._1_2" localSheetId="19" hidden="1">{"assumption1",#N/A,FALSE,"Assumptions";"assumption2",#N/A,FALSE,"Assumptions";"assumption3",#N/A,FALSE,"Assumptions";"prod",#N/A,FALSE,"Financials";"prod2",#N/A,FALSE,"Financials";"pnl",#N/A,FALSE,"Financials";"pnl2",#N/A,FALSE,"Financials";"cash",#N/A,FALSE,"Financials";"cash2",#N/A,FALSE,"Financials"}</definedName>
    <definedName name="wrn.print1._1_2" localSheetId="20" hidden="1">{"assumption1",#N/A,FALSE,"Assumptions";"assumption2",#N/A,FALSE,"Assumptions";"assumption3",#N/A,FALSE,"Assumptions";"prod",#N/A,FALSE,"Financials";"prod2",#N/A,FALSE,"Financials";"pnl",#N/A,FALSE,"Financials";"pnl2",#N/A,FALSE,"Financials";"cash",#N/A,FALSE,"Financials";"cash2",#N/A,FALSE,"Financials"}</definedName>
    <definedName name="wrn.print1._1_2" localSheetId="21" hidden="1">{"assumption1",#N/A,FALSE,"Assumptions";"assumption2",#N/A,FALSE,"Assumptions";"assumption3",#N/A,FALSE,"Assumptions";"prod",#N/A,FALSE,"Financials";"prod2",#N/A,FALSE,"Financials";"pnl",#N/A,FALSE,"Financials";"pnl2",#N/A,FALSE,"Financials";"cash",#N/A,FALSE,"Financials";"cash2",#N/A,FALSE,"Financials"}</definedName>
    <definedName name="wrn.print1._1_2" localSheetId="22" hidden="1">{"assumption1",#N/A,FALSE,"Assumptions";"assumption2",#N/A,FALSE,"Assumptions";"assumption3",#N/A,FALSE,"Assumptions";"prod",#N/A,FALSE,"Financials";"prod2",#N/A,FALSE,"Financials";"pnl",#N/A,FALSE,"Financials";"pnl2",#N/A,FALSE,"Financials";"cash",#N/A,FALSE,"Financials";"cash2",#N/A,FALSE,"Financials"}</definedName>
    <definedName name="wrn.print1._1_2" localSheetId="1" hidden="1">{"assumption1",#N/A,FALSE,"Assumptions";"assumption2",#N/A,FALSE,"Assumptions";"assumption3",#N/A,FALSE,"Assumptions";"prod",#N/A,FALSE,"Financials";"prod2",#N/A,FALSE,"Financials";"pnl",#N/A,FALSE,"Financials";"pnl2",#N/A,FALSE,"Financials";"cash",#N/A,FALSE,"Financials";"cash2",#N/A,FALSE,"Financials"}</definedName>
    <definedName name="wrn.print1._1_2" localSheetId="26" hidden="1">{"assumption1",#N/A,FALSE,"Assumptions";"assumption2",#N/A,FALSE,"Assumptions";"assumption3",#N/A,FALSE,"Assumptions";"prod",#N/A,FALSE,"Financials";"prod2",#N/A,FALSE,"Financials";"pnl",#N/A,FALSE,"Financials";"pnl2",#N/A,FALSE,"Financials";"cash",#N/A,FALSE,"Financials";"cash2",#N/A,FALSE,"Financials"}</definedName>
    <definedName name="wrn.print1._1_2" localSheetId="23"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17" hidden="1">{"assumption1",#N/A,FALSE,"Assumptions";"assumption2",#N/A,FALSE,"Assumptions";"assumption3",#N/A,FALSE,"Assumptions";"prod",#N/A,FALSE,"Financials";"prod2",#N/A,FALSE,"Financials";"pnl",#N/A,FALSE,"Financials";"pnl2",#N/A,FALSE,"Financials";"cash",#N/A,FALSE,"Financials";"cash2",#N/A,FALSE,"Financials"}</definedName>
    <definedName name="wrn.print1._1_3" localSheetId="18" hidden="1">{"assumption1",#N/A,FALSE,"Assumptions";"assumption2",#N/A,FALSE,"Assumptions";"assumption3",#N/A,FALSE,"Assumptions";"prod",#N/A,FALSE,"Financials";"prod2",#N/A,FALSE,"Financials";"pnl",#N/A,FALSE,"Financials";"pnl2",#N/A,FALSE,"Financials";"cash",#N/A,FALSE,"Financials";"cash2",#N/A,FALSE,"Financials"}</definedName>
    <definedName name="wrn.print1._1_3" localSheetId="19" hidden="1">{"assumption1",#N/A,FALSE,"Assumptions";"assumption2",#N/A,FALSE,"Assumptions";"assumption3",#N/A,FALSE,"Assumptions";"prod",#N/A,FALSE,"Financials";"prod2",#N/A,FALSE,"Financials";"pnl",#N/A,FALSE,"Financials";"pnl2",#N/A,FALSE,"Financials";"cash",#N/A,FALSE,"Financials";"cash2",#N/A,FALSE,"Financials"}</definedName>
    <definedName name="wrn.print1._1_3" localSheetId="20" hidden="1">{"assumption1",#N/A,FALSE,"Assumptions";"assumption2",#N/A,FALSE,"Assumptions";"assumption3",#N/A,FALSE,"Assumptions";"prod",#N/A,FALSE,"Financials";"prod2",#N/A,FALSE,"Financials";"pnl",#N/A,FALSE,"Financials";"pnl2",#N/A,FALSE,"Financials";"cash",#N/A,FALSE,"Financials";"cash2",#N/A,FALSE,"Financials"}</definedName>
    <definedName name="wrn.print1._1_3" localSheetId="21" hidden="1">{"assumption1",#N/A,FALSE,"Assumptions";"assumption2",#N/A,FALSE,"Assumptions";"assumption3",#N/A,FALSE,"Assumptions";"prod",#N/A,FALSE,"Financials";"prod2",#N/A,FALSE,"Financials";"pnl",#N/A,FALSE,"Financials";"pnl2",#N/A,FALSE,"Financials";"cash",#N/A,FALSE,"Financials";"cash2",#N/A,FALSE,"Financials"}</definedName>
    <definedName name="wrn.print1._1_3" localSheetId="22" hidden="1">{"assumption1",#N/A,FALSE,"Assumptions";"assumption2",#N/A,FALSE,"Assumptions";"assumption3",#N/A,FALSE,"Assumptions";"prod",#N/A,FALSE,"Financials";"prod2",#N/A,FALSE,"Financials";"pnl",#N/A,FALSE,"Financials";"pnl2",#N/A,FALSE,"Financials";"cash",#N/A,FALSE,"Financials";"cash2",#N/A,FALSE,"Financials"}</definedName>
    <definedName name="wrn.print1._1_3" localSheetId="1" hidden="1">{"assumption1",#N/A,FALSE,"Assumptions";"assumption2",#N/A,FALSE,"Assumptions";"assumption3",#N/A,FALSE,"Assumptions";"prod",#N/A,FALSE,"Financials";"prod2",#N/A,FALSE,"Financials";"pnl",#N/A,FALSE,"Financials";"pnl2",#N/A,FALSE,"Financials";"cash",#N/A,FALSE,"Financials";"cash2",#N/A,FALSE,"Financials"}</definedName>
    <definedName name="wrn.print1._1_3" localSheetId="26" hidden="1">{"assumption1",#N/A,FALSE,"Assumptions";"assumption2",#N/A,FALSE,"Assumptions";"assumption3",#N/A,FALSE,"Assumptions";"prod",#N/A,FALSE,"Financials";"prod2",#N/A,FALSE,"Financials";"pnl",#N/A,FALSE,"Financials";"pnl2",#N/A,FALSE,"Financials";"cash",#N/A,FALSE,"Financials";"cash2",#N/A,FALSE,"Financials"}</definedName>
    <definedName name="wrn.print1._1_3" localSheetId="23"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17" hidden="1">{"assumption1",#N/A,FALSE,"Assumptions";"assumption2",#N/A,FALSE,"Assumptions";"assumption3",#N/A,FALSE,"Assumptions";"prod",#N/A,FALSE,"Financials";"prod2",#N/A,FALSE,"Financials";"pnl",#N/A,FALSE,"Financials";"pnl2",#N/A,FALSE,"Financials";"cash",#N/A,FALSE,"Financials";"cash2",#N/A,FALSE,"Financials"}</definedName>
    <definedName name="wrn.print1._2" localSheetId="18" hidden="1">{"assumption1",#N/A,FALSE,"Assumptions";"assumption2",#N/A,FALSE,"Assumptions";"assumption3",#N/A,FALSE,"Assumptions";"prod",#N/A,FALSE,"Financials";"prod2",#N/A,FALSE,"Financials";"pnl",#N/A,FALSE,"Financials";"pnl2",#N/A,FALSE,"Financials";"cash",#N/A,FALSE,"Financials";"cash2",#N/A,FALSE,"Financials"}</definedName>
    <definedName name="wrn.print1._2" localSheetId="19" hidden="1">{"assumption1",#N/A,FALSE,"Assumptions";"assumption2",#N/A,FALSE,"Assumptions";"assumption3",#N/A,FALSE,"Assumptions";"prod",#N/A,FALSE,"Financials";"prod2",#N/A,FALSE,"Financials";"pnl",#N/A,FALSE,"Financials";"pnl2",#N/A,FALSE,"Financials";"cash",#N/A,FALSE,"Financials";"cash2",#N/A,FALSE,"Financials"}</definedName>
    <definedName name="wrn.print1._2" localSheetId="20" hidden="1">{"assumption1",#N/A,FALSE,"Assumptions";"assumption2",#N/A,FALSE,"Assumptions";"assumption3",#N/A,FALSE,"Assumptions";"prod",#N/A,FALSE,"Financials";"prod2",#N/A,FALSE,"Financials";"pnl",#N/A,FALSE,"Financials";"pnl2",#N/A,FALSE,"Financials";"cash",#N/A,FALSE,"Financials";"cash2",#N/A,FALSE,"Financials"}</definedName>
    <definedName name="wrn.print1._2" localSheetId="21" hidden="1">{"assumption1",#N/A,FALSE,"Assumptions";"assumption2",#N/A,FALSE,"Assumptions";"assumption3",#N/A,FALSE,"Assumptions";"prod",#N/A,FALSE,"Financials";"prod2",#N/A,FALSE,"Financials";"pnl",#N/A,FALSE,"Financials";"pnl2",#N/A,FALSE,"Financials";"cash",#N/A,FALSE,"Financials";"cash2",#N/A,FALSE,"Financials"}</definedName>
    <definedName name="wrn.print1._2" localSheetId="22" hidden="1">{"assumption1",#N/A,FALSE,"Assumptions";"assumption2",#N/A,FALSE,"Assumptions";"assumption3",#N/A,FALSE,"Assumptions";"prod",#N/A,FALSE,"Financials";"prod2",#N/A,FALSE,"Financials";"pnl",#N/A,FALSE,"Financials";"pnl2",#N/A,FALSE,"Financials";"cash",#N/A,FALSE,"Financials";"cash2",#N/A,FALSE,"Financials"}</definedName>
    <definedName name="wrn.print1._2" localSheetId="1" hidden="1">{"assumption1",#N/A,FALSE,"Assumptions";"assumption2",#N/A,FALSE,"Assumptions";"assumption3",#N/A,FALSE,"Assumptions";"prod",#N/A,FALSE,"Financials";"prod2",#N/A,FALSE,"Financials";"pnl",#N/A,FALSE,"Financials";"pnl2",#N/A,FALSE,"Financials";"cash",#N/A,FALSE,"Financials";"cash2",#N/A,FALSE,"Financials"}</definedName>
    <definedName name="wrn.print1._2" localSheetId="26" hidden="1">{"assumption1",#N/A,FALSE,"Assumptions";"assumption2",#N/A,FALSE,"Assumptions";"assumption3",#N/A,FALSE,"Assumptions";"prod",#N/A,FALSE,"Financials";"prod2",#N/A,FALSE,"Financials";"pnl",#N/A,FALSE,"Financials";"pnl2",#N/A,FALSE,"Financials";"cash",#N/A,FALSE,"Financials";"cash2",#N/A,FALSE,"Financials"}</definedName>
    <definedName name="wrn.print1._2" localSheetId="23"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17" hidden="1">{"assumption1",#N/A,FALSE,"Assumptions";"assumption2",#N/A,FALSE,"Assumptions";"assumption3",#N/A,FALSE,"Assumptions";"prod",#N/A,FALSE,"Financials";"prod2",#N/A,FALSE,"Financials";"pnl",#N/A,FALSE,"Financials";"pnl2",#N/A,FALSE,"Financials";"cash",#N/A,FALSE,"Financials";"cash2",#N/A,FALSE,"Financials"}</definedName>
    <definedName name="wrn.print1._2_1" localSheetId="18" hidden="1">{"assumption1",#N/A,FALSE,"Assumptions";"assumption2",#N/A,FALSE,"Assumptions";"assumption3",#N/A,FALSE,"Assumptions";"prod",#N/A,FALSE,"Financials";"prod2",#N/A,FALSE,"Financials";"pnl",#N/A,FALSE,"Financials";"pnl2",#N/A,FALSE,"Financials";"cash",#N/A,FALSE,"Financials";"cash2",#N/A,FALSE,"Financials"}</definedName>
    <definedName name="wrn.print1._2_1" localSheetId="19" hidden="1">{"assumption1",#N/A,FALSE,"Assumptions";"assumption2",#N/A,FALSE,"Assumptions";"assumption3",#N/A,FALSE,"Assumptions";"prod",#N/A,FALSE,"Financials";"prod2",#N/A,FALSE,"Financials";"pnl",#N/A,FALSE,"Financials";"pnl2",#N/A,FALSE,"Financials";"cash",#N/A,FALSE,"Financials";"cash2",#N/A,FALSE,"Financials"}</definedName>
    <definedName name="wrn.print1._2_1" localSheetId="20" hidden="1">{"assumption1",#N/A,FALSE,"Assumptions";"assumption2",#N/A,FALSE,"Assumptions";"assumption3",#N/A,FALSE,"Assumptions";"prod",#N/A,FALSE,"Financials";"prod2",#N/A,FALSE,"Financials";"pnl",#N/A,FALSE,"Financials";"pnl2",#N/A,FALSE,"Financials";"cash",#N/A,FALSE,"Financials";"cash2",#N/A,FALSE,"Financials"}</definedName>
    <definedName name="wrn.print1._2_1" localSheetId="21" hidden="1">{"assumption1",#N/A,FALSE,"Assumptions";"assumption2",#N/A,FALSE,"Assumptions";"assumption3",#N/A,FALSE,"Assumptions";"prod",#N/A,FALSE,"Financials";"prod2",#N/A,FALSE,"Financials";"pnl",#N/A,FALSE,"Financials";"pnl2",#N/A,FALSE,"Financials";"cash",#N/A,FALSE,"Financials";"cash2",#N/A,FALSE,"Financials"}</definedName>
    <definedName name="wrn.print1._2_1" localSheetId="22" hidden="1">{"assumption1",#N/A,FALSE,"Assumptions";"assumption2",#N/A,FALSE,"Assumptions";"assumption3",#N/A,FALSE,"Assumptions";"prod",#N/A,FALSE,"Financials";"prod2",#N/A,FALSE,"Financials";"pnl",#N/A,FALSE,"Financials";"pnl2",#N/A,FALSE,"Financials";"cash",#N/A,FALSE,"Financials";"cash2",#N/A,FALSE,"Financials"}</definedName>
    <definedName name="wrn.print1._2_1" localSheetId="1" hidden="1">{"assumption1",#N/A,FALSE,"Assumptions";"assumption2",#N/A,FALSE,"Assumptions";"assumption3",#N/A,FALSE,"Assumptions";"prod",#N/A,FALSE,"Financials";"prod2",#N/A,FALSE,"Financials";"pnl",#N/A,FALSE,"Financials";"pnl2",#N/A,FALSE,"Financials";"cash",#N/A,FALSE,"Financials";"cash2",#N/A,FALSE,"Financials"}</definedName>
    <definedName name="wrn.print1._2_1" localSheetId="26" hidden="1">{"assumption1",#N/A,FALSE,"Assumptions";"assumption2",#N/A,FALSE,"Assumptions";"assumption3",#N/A,FALSE,"Assumptions";"prod",#N/A,FALSE,"Financials";"prod2",#N/A,FALSE,"Financials";"pnl",#N/A,FALSE,"Financials";"pnl2",#N/A,FALSE,"Financials";"cash",#N/A,FALSE,"Financials";"cash2",#N/A,FALSE,"Financials"}</definedName>
    <definedName name="wrn.print1._2_1" localSheetId="23"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17" hidden="1">{"assumption1",#N/A,FALSE,"Assumptions";"assumption2",#N/A,FALSE,"Assumptions";"assumption3",#N/A,FALSE,"Assumptions";"prod",#N/A,FALSE,"Financials";"prod2",#N/A,FALSE,"Financials";"pnl",#N/A,FALSE,"Financials";"pnl2",#N/A,FALSE,"Financials";"cash",#N/A,FALSE,"Financials";"cash2",#N/A,FALSE,"Financials"}</definedName>
    <definedName name="wrn.print1._2_2" localSheetId="18" hidden="1">{"assumption1",#N/A,FALSE,"Assumptions";"assumption2",#N/A,FALSE,"Assumptions";"assumption3",#N/A,FALSE,"Assumptions";"prod",#N/A,FALSE,"Financials";"prod2",#N/A,FALSE,"Financials";"pnl",#N/A,FALSE,"Financials";"pnl2",#N/A,FALSE,"Financials";"cash",#N/A,FALSE,"Financials";"cash2",#N/A,FALSE,"Financials"}</definedName>
    <definedName name="wrn.print1._2_2" localSheetId="19" hidden="1">{"assumption1",#N/A,FALSE,"Assumptions";"assumption2",#N/A,FALSE,"Assumptions";"assumption3",#N/A,FALSE,"Assumptions";"prod",#N/A,FALSE,"Financials";"prod2",#N/A,FALSE,"Financials";"pnl",#N/A,FALSE,"Financials";"pnl2",#N/A,FALSE,"Financials";"cash",#N/A,FALSE,"Financials";"cash2",#N/A,FALSE,"Financials"}</definedName>
    <definedName name="wrn.print1._2_2" localSheetId="20" hidden="1">{"assumption1",#N/A,FALSE,"Assumptions";"assumption2",#N/A,FALSE,"Assumptions";"assumption3",#N/A,FALSE,"Assumptions";"prod",#N/A,FALSE,"Financials";"prod2",#N/A,FALSE,"Financials";"pnl",#N/A,FALSE,"Financials";"pnl2",#N/A,FALSE,"Financials";"cash",#N/A,FALSE,"Financials";"cash2",#N/A,FALSE,"Financials"}</definedName>
    <definedName name="wrn.print1._2_2" localSheetId="21" hidden="1">{"assumption1",#N/A,FALSE,"Assumptions";"assumption2",#N/A,FALSE,"Assumptions";"assumption3",#N/A,FALSE,"Assumptions";"prod",#N/A,FALSE,"Financials";"prod2",#N/A,FALSE,"Financials";"pnl",#N/A,FALSE,"Financials";"pnl2",#N/A,FALSE,"Financials";"cash",#N/A,FALSE,"Financials";"cash2",#N/A,FALSE,"Financials"}</definedName>
    <definedName name="wrn.print1._2_2" localSheetId="22" hidden="1">{"assumption1",#N/A,FALSE,"Assumptions";"assumption2",#N/A,FALSE,"Assumptions";"assumption3",#N/A,FALSE,"Assumptions";"prod",#N/A,FALSE,"Financials";"prod2",#N/A,FALSE,"Financials";"pnl",#N/A,FALSE,"Financials";"pnl2",#N/A,FALSE,"Financials";"cash",#N/A,FALSE,"Financials";"cash2",#N/A,FALSE,"Financials"}</definedName>
    <definedName name="wrn.print1._2_2" localSheetId="1" hidden="1">{"assumption1",#N/A,FALSE,"Assumptions";"assumption2",#N/A,FALSE,"Assumptions";"assumption3",#N/A,FALSE,"Assumptions";"prod",#N/A,FALSE,"Financials";"prod2",#N/A,FALSE,"Financials";"pnl",#N/A,FALSE,"Financials";"pnl2",#N/A,FALSE,"Financials";"cash",#N/A,FALSE,"Financials";"cash2",#N/A,FALSE,"Financials"}</definedName>
    <definedName name="wrn.print1._2_2" localSheetId="26" hidden="1">{"assumption1",#N/A,FALSE,"Assumptions";"assumption2",#N/A,FALSE,"Assumptions";"assumption3",#N/A,FALSE,"Assumptions";"prod",#N/A,FALSE,"Financials";"prod2",#N/A,FALSE,"Financials";"pnl",#N/A,FALSE,"Financials";"pnl2",#N/A,FALSE,"Financials";"cash",#N/A,FALSE,"Financials";"cash2",#N/A,FALSE,"Financials"}</definedName>
    <definedName name="wrn.print1._2_2" localSheetId="23"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17" hidden="1">{"assumption1",#N/A,FALSE,"Assumptions";"assumption2",#N/A,FALSE,"Assumptions";"assumption3",#N/A,FALSE,"Assumptions";"prod",#N/A,FALSE,"Financials";"prod2",#N/A,FALSE,"Financials";"pnl",#N/A,FALSE,"Financials";"pnl2",#N/A,FALSE,"Financials";"cash",#N/A,FALSE,"Financials";"cash2",#N/A,FALSE,"Financials"}</definedName>
    <definedName name="wrn.print1._2_3" localSheetId="18" hidden="1">{"assumption1",#N/A,FALSE,"Assumptions";"assumption2",#N/A,FALSE,"Assumptions";"assumption3",#N/A,FALSE,"Assumptions";"prod",#N/A,FALSE,"Financials";"prod2",#N/A,FALSE,"Financials";"pnl",#N/A,FALSE,"Financials";"pnl2",#N/A,FALSE,"Financials";"cash",#N/A,FALSE,"Financials";"cash2",#N/A,FALSE,"Financials"}</definedName>
    <definedName name="wrn.print1._2_3" localSheetId="19" hidden="1">{"assumption1",#N/A,FALSE,"Assumptions";"assumption2",#N/A,FALSE,"Assumptions";"assumption3",#N/A,FALSE,"Assumptions";"prod",#N/A,FALSE,"Financials";"prod2",#N/A,FALSE,"Financials";"pnl",#N/A,FALSE,"Financials";"pnl2",#N/A,FALSE,"Financials";"cash",#N/A,FALSE,"Financials";"cash2",#N/A,FALSE,"Financials"}</definedName>
    <definedName name="wrn.print1._2_3" localSheetId="20" hidden="1">{"assumption1",#N/A,FALSE,"Assumptions";"assumption2",#N/A,FALSE,"Assumptions";"assumption3",#N/A,FALSE,"Assumptions";"prod",#N/A,FALSE,"Financials";"prod2",#N/A,FALSE,"Financials";"pnl",#N/A,FALSE,"Financials";"pnl2",#N/A,FALSE,"Financials";"cash",#N/A,FALSE,"Financials";"cash2",#N/A,FALSE,"Financials"}</definedName>
    <definedName name="wrn.print1._2_3" localSheetId="21" hidden="1">{"assumption1",#N/A,FALSE,"Assumptions";"assumption2",#N/A,FALSE,"Assumptions";"assumption3",#N/A,FALSE,"Assumptions";"prod",#N/A,FALSE,"Financials";"prod2",#N/A,FALSE,"Financials";"pnl",#N/A,FALSE,"Financials";"pnl2",#N/A,FALSE,"Financials";"cash",#N/A,FALSE,"Financials";"cash2",#N/A,FALSE,"Financials"}</definedName>
    <definedName name="wrn.print1._2_3" localSheetId="22" hidden="1">{"assumption1",#N/A,FALSE,"Assumptions";"assumption2",#N/A,FALSE,"Assumptions";"assumption3",#N/A,FALSE,"Assumptions";"prod",#N/A,FALSE,"Financials";"prod2",#N/A,FALSE,"Financials";"pnl",#N/A,FALSE,"Financials";"pnl2",#N/A,FALSE,"Financials";"cash",#N/A,FALSE,"Financials";"cash2",#N/A,FALSE,"Financials"}</definedName>
    <definedName name="wrn.print1._2_3" localSheetId="1" hidden="1">{"assumption1",#N/A,FALSE,"Assumptions";"assumption2",#N/A,FALSE,"Assumptions";"assumption3",#N/A,FALSE,"Assumptions";"prod",#N/A,FALSE,"Financials";"prod2",#N/A,FALSE,"Financials";"pnl",#N/A,FALSE,"Financials";"pnl2",#N/A,FALSE,"Financials";"cash",#N/A,FALSE,"Financials";"cash2",#N/A,FALSE,"Financials"}</definedName>
    <definedName name="wrn.print1._2_3" localSheetId="26" hidden="1">{"assumption1",#N/A,FALSE,"Assumptions";"assumption2",#N/A,FALSE,"Assumptions";"assumption3",#N/A,FALSE,"Assumptions";"prod",#N/A,FALSE,"Financials";"prod2",#N/A,FALSE,"Financials";"pnl",#N/A,FALSE,"Financials";"pnl2",#N/A,FALSE,"Financials";"cash",#N/A,FALSE,"Financials";"cash2",#N/A,FALSE,"Financials"}</definedName>
    <definedName name="wrn.print1._2_3" localSheetId="23"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17" hidden="1">{"assumption1",#N/A,FALSE,"Assumptions";"assumption2",#N/A,FALSE,"Assumptions";"assumption3",#N/A,FALSE,"Assumptions";"prod",#N/A,FALSE,"Financials";"prod2",#N/A,FALSE,"Financials";"pnl",#N/A,FALSE,"Financials";"pnl2",#N/A,FALSE,"Financials";"cash",#N/A,FALSE,"Financials";"cash2",#N/A,FALSE,"Financials"}</definedName>
    <definedName name="wrn.print1._3" localSheetId="18" hidden="1">{"assumption1",#N/A,FALSE,"Assumptions";"assumption2",#N/A,FALSE,"Assumptions";"assumption3",#N/A,FALSE,"Assumptions";"prod",#N/A,FALSE,"Financials";"prod2",#N/A,FALSE,"Financials";"pnl",#N/A,FALSE,"Financials";"pnl2",#N/A,FALSE,"Financials";"cash",#N/A,FALSE,"Financials";"cash2",#N/A,FALSE,"Financials"}</definedName>
    <definedName name="wrn.print1._3" localSheetId="19" hidden="1">{"assumption1",#N/A,FALSE,"Assumptions";"assumption2",#N/A,FALSE,"Assumptions";"assumption3",#N/A,FALSE,"Assumptions";"prod",#N/A,FALSE,"Financials";"prod2",#N/A,FALSE,"Financials";"pnl",#N/A,FALSE,"Financials";"pnl2",#N/A,FALSE,"Financials";"cash",#N/A,FALSE,"Financials";"cash2",#N/A,FALSE,"Financials"}</definedName>
    <definedName name="wrn.print1._3" localSheetId="20" hidden="1">{"assumption1",#N/A,FALSE,"Assumptions";"assumption2",#N/A,FALSE,"Assumptions";"assumption3",#N/A,FALSE,"Assumptions";"prod",#N/A,FALSE,"Financials";"prod2",#N/A,FALSE,"Financials";"pnl",#N/A,FALSE,"Financials";"pnl2",#N/A,FALSE,"Financials";"cash",#N/A,FALSE,"Financials";"cash2",#N/A,FALSE,"Financials"}</definedName>
    <definedName name="wrn.print1._3" localSheetId="21" hidden="1">{"assumption1",#N/A,FALSE,"Assumptions";"assumption2",#N/A,FALSE,"Assumptions";"assumption3",#N/A,FALSE,"Assumptions";"prod",#N/A,FALSE,"Financials";"prod2",#N/A,FALSE,"Financials";"pnl",#N/A,FALSE,"Financials";"pnl2",#N/A,FALSE,"Financials";"cash",#N/A,FALSE,"Financials";"cash2",#N/A,FALSE,"Financials"}</definedName>
    <definedName name="wrn.print1._3" localSheetId="22" hidden="1">{"assumption1",#N/A,FALSE,"Assumptions";"assumption2",#N/A,FALSE,"Assumptions";"assumption3",#N/A,FALSE,"Assumptions";"prod",#N/A,FALSE,"Financials";"prod2",#N/A,FALSE,"Financials";"pnl",#N/A,FALSE,"Financials";"pnl2",#N/A,FALSE,"Financials";"cash",#N/A,FALSE,"Financials";"cash2",#N/A,FALSE,"Financials"}</definedName>
    <definedName name="wrn.print1._3" localSheetId="1" hidden="1">{"assumption1",#N/A,FALSE,"Assumptions";"assumption2",#N/A,FALSE,"Assumptions";"assumption3",#N/A,FALSE,"Assumptions";"prod",#N/A,FALSE,"Financials";"prod2",#N/A,FALSE,"Financials";"pnl",#N/A,FALSE,"Financials";"pnl2",#N/A,FALSE,"Financials";"cash",#N/A,FALSE,"Financials";"cash2",#N/A,FALSE,"Financials"}</definedName>
    <definedName name="wrn.print1._3" localSheetId="26" hidden="1">{"assumption1",#N/A,FALSE,"Assumptions";"assumption2",#N/A,FALSE,"Assumptions";"assumption3",#N/A,FALSE,"Assumptions";"prod",#N/A,FALSE,"Financials";"prod2",#N/A,FALSE,"Financials";"pnl",#N/A,FALSE,"Financials";"pnl2",#N/A,FALSE,"Financials";"cash",#N/A,FALSE,"Financials";"cash2",#N/A,FALSE,"Financials"}</definedName>
    <definedName name="wrn.print1._3" localSheetId="23"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17" hidden="1">{"assumption1",#N/A,FALSE,"Assumptions";"assumption2",#N/A,FALSE,"Assumptions";"assumption3",#N/A,FALSE,"Assumptions";"prod",#N/A,FALSE,"Financials";"prod2",#N/A,FALSE,"Financials";"pnl",#N/A,FALSE,"Financials";"pnl2",#N/A,FALSE,"Financials";"cash",#N/A,FALSE,"Financials";"cash2",#N/A,FALSE,"Financials"}</definedName>
    <definedName name="wrn.print1._3_1" localSheetId="18" hidden="1">{"assumption1",#N/A,FALSE,"Assumptions";"assumption2",#N/A,FALSE,"Assumptions";"assumption3",#N/A,FALSE,"Assumptions";"prod",#N/A,FALSE,"Financials";"prod2",#N/A,FALSE,"Financials";"pnl",#N/A,FALSE,"Financials";"pnl2",#N/A,FALSE,"Financials";"cash",#N/A,FALSE,"Financials";"cash2",#N/A,FALSE,"Financials"}</definedName>
    <definedName name="wrn.print1._3_1" localSheetId="19" hidden="1">{"assumption1",#N/A,FALSE,"Assumptions";"assumption2",#N/A,FALSE,"Assumptions";"assumption3",#N/A,FALSE,"Assumptions";"prod",#N/A,FALSE,"Financials";"prod2",#N/A,FALSE,"Financials";"pnl",#N/A,FALSE,"Financials";"pnl2",#N/A,FALSE,"Financials";"cash",#N/A,FALSE,"Financials";"cash2",#N/A,FALSE,"Financials"}</definedName>
    <definedName name="wrn.print1._3_1" localSheetId="20" hidden="1">{"assumption1",#N/A,FALSE,"Assumptions";"assumption2",#N/A,FALSE,"Assumptions";"assumption3",#N/A,FALSE,"Assumptions";"prod",#N/A,FALSE,"Financials";"prod2",#N/A,FALSE,"Financials";"pnl",#N/A,FALSE,"Financials";"pnl2",#N/A,FALSE,"Financials";"cash",#N/A,FALSE,"Financials";"cash2",#N/A,FALSE,"Financials"}</definedName>
    <definedName name="wrn.print1._3_1" localSheetId="21" hidden="1">{"assumption1",#N/A,FALSE,"Assumptions";"assumption2",#N/A,FALSE,"Assumptions";"assumption3",#N/A,FALSE,"Assumptions";"prod",#N/A,FALSE,"Financials";"prod2",#N/A,FALSE,"Financials";"pnl",#N/A,FALSE,"Financials";"pnl2",#N/A,FALSE,"Financials";"cash",#N/A,FALSE,"Financials";"cash2",#N/A,FALSE,"Financials"}</definedName>
    <definedName name="wrn.print1._3_1" localSheetId="22" hidden="1">{"assumption1",#N/A,FALSE,"Assumptions";"assumption2",#N/A,FALSE,"Assumptions";"assumption3",#N/A,FALSE,"Assumptions";"prod",#N/A,FALSE,"Financials";"prod2",#N/A,FALSE,"Financials";"pnl",#N/A,FALSE,"Financials";"pnl2",#N/A,FALSE,"Financials";"cash",#N/A,FALSE,"Financials";"cash2",#N/A,FALSE,"Financials"}</definedName>
    <definedName name="wrn.print1._3_1" localSheetId="1" hidden="1">{"assumption1",#N/A,FALSE,"Assumptions";"assumption2",#N/A,FALSE,"Assumptions";"assumption3",#N/A,FALSE,"Assumptions";"prod",#N/A,FALSE,"Financials";"prod2",#N/A,FALSE,"Financials";"pnl",#N/A,FALSE,"Financials";"pnl2",#N/A,FALSE,"Financials";"cash",#N/A,FALSE,"Financials";"cash2",#N/A,FALSE,"Financials"}</definedName>
    <definedName name="wrn.print1._3_1" localSheetId="26" hidden="1">{"assumption1",#N/A,FALSE,"Assumptions";"assumption2",#N/A,FALSE,"Assumptions";"assumption3",#N/A,FALSE,"Assumptions";"prod",#N/A,FALSE,"Financials";"prod2",#N/A,FALSE,"Financials";"pnl",#N/A,FALSE,"Financials";"pnl2",#N/A,FALSE,"Financials";"cash",#N/A,FALSE,"Financials";"cash2",#N/A,FALSE,"Financials"}</definedName>
    <definedName name="wrn.print1._3_1" localSheetId="23"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17" hidden="1">{"assumption1",#N/A,FALSE,"Assumptions";"assumption2",#N/A,FALSE,"Assumptions";"assumption3",#N/A,FALSE,"Assumptions";"prod",#N/A,FALSE,"Financials";"prod2",#N/A,FALSE,"Financials";"pnl",#N/A,FALSE,"Financials";"pnl2",#N/A,FALSE,"Financials";"cash",#N/A,FALSE,"Financials";"cash2",#N/A,FALSE,"Financials"}</definedName>
    <definedName name="wrn.print1._3_2" localSheetId="18" hidden="1">{"assumption1",#N/A,FALSE,"Assumptions";"assumption2",#N/A,FALSE,"Assumptions";"assumption3",#N/A,FALSE,"Assumptions";"prod",#N/A,FALSE,"Financials";"prod2",#N/A,FALSE,"Financials";"pnl",#N/A,FALSE,"Financials";"pnl2",#N/A,FALSE,"Financials";"cash",#N/A,FALSE,"Financials";"cash2",#N/A,FALSE,"Financials"}</definedName>
    <definedName name="wrn.print1._3_2" localSheetId="19" hidden="1">{"assumption1",#N/A,FALSE,"Assumptions";"assumption2",#N/A,FALSE,"Assumptions";"assumption3",#N/A,FALSE,"Assumptions";"prod",#N/A,FALSE,"Financials";"prod2",#N/A,FALSE,"Financials";"pnl",#N/A,FALSE,"Financials";"pnl2",#N/A,FALSE,"Financials";"cash",#N/A,FALSE,"Financials";"cash2",#N/A,FALSE,"Financials"}</definedName>
    <definedName name="wrn.print1._3_2" localSheetId="20" hidden="1">{"assumption1",#N/A,FALSE,"Assumptions";"assumption2",#N/A,FALSE,"Assumptions";"assumption3",#N/A,FALSE,"Assumptions";"prod",#N/A,FALSE,"Financials";"prod2",#N/A,FALSE,"Financials";"pnl",#N/A,FALSE,"Financials";"pnl2",#N/A,FALSE,"Financials";"cash",#N/A,FALSE,"Financials";"cash2",#N/A,FALSE,"Financials"}</definedName>
    <definedName name="wrn.print1._3_2" localSheetId="21" hidden="1">{"assumption1",#N/A,FALSE,"Assumptions";"assumption2",#N/A,FALSE,"Assumptions";"assumption3",#N/A,FALSE,"Assumptions";"prod",#N/A,FALSE,"Financials";"prod2",#N/A,FALSE,"Financials";"pnl",#N/A,FALSE,"Financials";"pnl2",#N/A,FALSE,"Financials";"cash",#N/A,FALSE,"Financials";"cash2",#N/A,FALSE,"Financials"}</definedName>
    <definedName name="wrn.print1._3_2" localSheetId="22" hidden="1">{"assumption1",#N/A,FALSE,"Assumptions";"assumption2",#N/A,FALSE,"Assumptions";"assumption3",#N/A,FALSE,"Assumptions";"prod",#N/A,FALSE,"Financials";"prod2",#N/A,FALSE,"Financials";"pnl",#N/A,FALSE,"Financials";"pnl2",#N/A,FALSE,"Financials";"cash",#N/A,FALSE,"Financials";"cash2",#N/A,FALSE,"Financials"}</definedName>
    <definedName name="wrn.print1._3_2" localSheetId="1" hidden="1">{"assumption1",#N/A,FALSE,"Assumptions";"assumption2",#N/A,FALSE,"Assumptions";"assumption3",#N/A,FALSE,"Assumptions";"prod",#N/A,FALSE,"Financials";"prod2",#N/A,FALSE,"Financials";"pnl",#N/A,FALSE,"Financials";"pnl2",#N/A,FALSE,"Financials";"cash",#N/A,FALSE,"Financials";"cash2",#N/A,FALSE,"Financials"}</definedName>
    <definedName name="wrn.print1._3_2" localSheetId="26" hidden="1">{"assumption1",#N/A,FALSE,"Assumptions";"assumption2",#N/A,FALSE,"Assumptions";"assumption3",#N/A,FALSE,"Assumptions";"prod",#N/A,FALSE,"Financials";"prod2",#N/A,FALSE,"Financials";"pnl",#N/A,FALSE,"Financials";"pnl2",#N/A,FALSE,"Financials";"cash",#N/A,FALSE,"Financials";"cash2",#N/A,FALSE,"Financials"}</definedName>
    <definedName name="wrn.print1._3_2" localSheetId="23"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17" hidden="1">{"assumption1",#N/A,FALSE,"Assumptions";"assumption2",#N/A,FALSE,"Assumptions";"assumption3",#N/A,FALSE,"Assumptions";"prod",#N/A,FALSE,"Financials";"prod2",#N/A,FALSE,"Financials";"pnl",#N/A,FALSE,"Financials";"pnl2",#N/A,FALSE,"Financials";"cash",#N/A,FALSE,"Financials";"cash2",#N/A,FALSE,"Financials"}</definedName>
    <definedName name="wrn.print1._3_3" localSheetId="18" hidden="1">{"assumption1",#N/A,FALSE,"Assumptions";"assumption2",#N/A,FALSE,"Assumptions";"assumption3",#N/A,FALSE,"Assumptions";"prod",#N/A,FALSE,"Financials";"prod2",#N/A,FALSE,"Financials";"pnl",#N/A,FALSE,"Financials";"pnl2",#N/A,FALSE,"Financials";"cash",#N/A,FALSE,"Financials";"cash2",#N/A,FALSE,"Financials"}</definedName>
    <definedName name="wrn.print1._3_3" localSheetId="19" hidden="1">{"assumption1",#N/A,FALSE,"Assumptions";"assumption2",#N/A,FALSE,"Assumptions";"assumption3",#N/A,FALSE,"Assumptions";"prod",#N/A,FALSE,"Financials";"prod2",#N/A,FALSE,"Financials";"pnl",#N/A,FALSE,"Financials";"pnl2",#N/A,FALSE,"Financials";"cash",#N/A,FALSE,"Financials";"cash2",#N/A,FALSE,"Financials"}</definedName>
    <definedName name="wrn.print1._3_3" localSheetId="20" hidden="1">{"assumption1",#N/A,FALSE,"Assumptions";"assumption2",#N/A,FALSE,"Assumptions";"assumption3",#N/A,FALSE,"Assumptions";"prod",#N/A,FALSE,"Financials";"prod2",#N/A,FALSE,"Financials";"pnl",#N/A,FALSE,"Financials";"pnl2",#N/A,FALSE,"Financials";"cash",#N/A,FALSE,"Financials";"cash2",#N/A,FALSE,"Financials"}</definedName>
    <definedName name="wrn.print1._3_3" localSheetId="21" hidden="1">{"assumption1",#N/A,FALSE,"Assumptions";"assumption2",#N/A,FALSE,"Assumptions";"assumption3",#N/A,FALSE,"Assumptions";"prod",#N/A,FALSE,"Financials";"prod2",#N/A,FALSE,"Financials";"pnl",#N/A,FALSE,"Financials";"pnl2",#N/A,FALSE,"Financials";"cash",#N/A,FALSE,"Financials";"cash2",#N/A,FALSE,"Financials"}</definedName>
    <definedName name="wrn.print1._3_3" localSheetId="22" hidden="1">{"assumption1",#N/A,FALSE,"Assumptions";"assumption2",#N/A,FALSE,"Assumptions";"assumption3",#N/A,FALSE,"Assumptions";"prod",#N/A,FALSE,"Financials";"prod2",#N/A,FALSE,"Financials";"pnl",#N/A,FALSE,"Financials";"pnl2",#N/A,FALSE,"Financials";"cash",#N/A,FALSE,"Financials";"cash2",#N/A,FALSE,"Financials"}</definedName>
    <definedName name="wrn.print1._3_3" localSheetId="1" hidden="1">{"assumption1",#N/A,FALSE,"Assumptions";"assumption2",#N/A,FALSE,"Assumptions";"assumption3",#N/A,FALSE,"Assumptions";"prod",#N/A,FALSE,"Financials";"prod2",#N/A,FALSE,"Financials";"pnl",#N/A,FALSE,"Financials";"pnl2",#N/A,FALSE,"Financials";"cash",#N/A,FALSE,"Financials";"cash2",#N/A,FALSE,"Financials"}</definedName>
    <definedName name="wrn.print1._3_3" localSheetId="26" hidden="1">{"assumption1",#N/A,FALSE,"Assumptions";"assumption2",#N/A,FALSE,"Assumptions";"assumption3",#N/A,FALSE,"Assumptions";"prod",#N/A,FALSE,"Financials";"prod2",#N/A,FALSE,"Financials";"pnl",#N/A,FALSE,"Financials";"pnl2",#N/A,FALSE,"Financials";"cash",#N/A,FALSE,"Financials";"cash2",#N/A,FALSE,"Financials"}</definedName>
    <definedName name="wrn.print1._3_3" localSheetId="23"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17" hidden="1">{"assumption1",#N/A,FALSE,"Assumptions";"assumption2",#N/A,FALSE,"Assumptions";"assumption3",#N/A,FALSE,"Assumptions";"prod",#N/A,FALSE,"Financials";"prod2",#N/A,FALSE,"Financials";"pnl",#N/A,FALSE,"Financials";"pnl2",#N/A,FALSE,"Financials";"cash",#N/A,FALSE,"Financials";"cash2",#N/A,FALSE,"Financials"}</definedName>
    <definedName name="wrn.print1._4" localSheetId="18" hidden="1">{"assumption1",#N/A,FALSE,"Assumptions";"assumption2",#N/A,FALSE,"Assumptions";"assumption3",#N/A,FALSE,"Assumptions";"prod",#N/A,FALSE,"Financials";"prod2",#N/A,FALSE,"Financials";"pnl",#N/A,FALSE,"Financials";"pnl2",#N/A,FALSE,"Financials";"cash",#N/A,FALSE,"Financials";"cash2",#N/A,FALSE,"Financials"}</definedName>
    <definedName name="wrn.print1._4" localSheetId="19" hidden="1">{"assumption1",#N/A,FALSE,"Assumptions";"assumption2",#N/A,FALSE,"Assumptions";"assumption3",#N/A,FALSE,"Assumptions";"prod",#N/A,FALSE,"Financials";"prod2",#N/A,FALSE,"Financials";"pnl",#N/A,FALSE,"Financials";"pnl2",#N/A,FALSE,"Financials";"cash",#N/A,FALSE,"Financials";"cash2",#N/A,FALSE,"Financials"}</definedName>
    <definedName name="wrn.print1._4" localSheetId="20" hidden="1">{"assumption1",#N/A,FALSE,"Assumptions";"assumption2",#N/A,FALSE,"Assumptions";"assumption3",#N/A,FALSE,"Assumptions";"prod",#N/A,FALSE,"Financials";"prod2",#N/A,FALSE,"Financials";"pnl",#N/A,FALSE,"Financials";"pnl2",#N/A,FALSE,"Financials";"cash",#N/A,FALSE,"Financials";"cash2",#N/A,FALSE,"Financials"}</definedName>
    <definedName name="wrn.print1._4" localSheetId="21" hidden="1">{"assumption1",#N/A,FALSE,"Assumptions";"assumption2",#N/A,FALSE,"Assumptions";"assumption3",#N/A,FALSE,"Assumptions";"prod",#N/A,FALSE,"Financials";"prod2",#N/A,FALSE,"Financials";"pnl",#N/A,FALSE,"Financials";"pnl2",#N/A,FALSE,"Financials";"cash",#N/A,FALSE,"Financials";"cash2",#N/A,FALSE,"Financials"}</definedName>
    <definedName name="wrn.print1._4" localSheetId="22" hidden="1">{"assumption1",#N/A,FALSE,"Assumptions";"assumption2",#N/A,FALSE,"Assumptions";"assumption3",#N/A,FALSE,"Assumptions";"prod",#N/A,FALSE,"Financials";"prod2",#N/A,FALSE,"Financials";"pnl",#N/A,FALSE,"Financials";"pnl2",#N/A,FALSE,"Financials";"cash",#N/A,FALSE,"Financials";"cash2",#N/A,FALSE,"Financials"}</definedName>
    <definedName name="wrn.print1._4" localSheetId="1" hidden="1">{"assumption1",#N/A,FALSE,"Assumptions";"assumption2",#N/A,FALSE,"Assumptions";"assumption3",#N/A,FALSE,"Assumptions";"prod",#N/A,FALSE,"Financials";"prod2",#N/A,FALSE,"Financials";"pnl",#N/A,FALSE,"Financials";"pnl2",#N/A,FALSE,"Financials";"cash",#N/A,FALSE,"Financials";"cash2",#N/A,FALSE,"Financials"}</definedName>
    <definedName name="wrn.print1._4" localSheetId="26" hidden="1">{"assumption1",#N/A,FALSE,"Assumptions";"assumption2",#N/A,FALSE,"Assumptions";"assumption3",#N/A,FALSE,"Assumptions";"prod",#N/A,FALSE,"Financials";"prod2",#N/A,FALSE,"Financials";"pnl",#N/A,FALSE,"Financials";"pnl2",#N/A,FALSE,"Financials";"cash",#N/A,FALSE,"Financials";"cash2",#N/A,FALSE,"Financials"}</definedName>
    <definedName name="wrn.print1._4" localSheetId="23"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17" hidden="1">{"assumption1",#N/A,FALSE,"Assumptions";"assumption2",#N/A,FALSE,"Assumptions";"assumption3",#N/A,FALSE,"Assumptions";"prod",#N/A,FALSE,"Financials";"prod2",#N/A,FALSE,"Financials";"pnl",#N/A,FALSE,"Financials";"pnl2",#N/A,FALSE,"Financials";"cash",#N/A,FALSE,"Financials";"cash2",#N/A,FALSE,"Financials"}</definedName>
    <definedName name="wrn.print1._4_1" localSheetId="18" hidden="1">{"assumption1",#N/A,FALSE,"Assumptions";"assumption2",#N/A,FALSE,"Assumptions";"assumption3",#N/A,FALSE,"Assumptions";"prod",#N/A,FALSE,"Financials";"prod2",#N/A,FALSE,"Financials";"pnl",#N/A,FALSE,"Financials";"pnl2",#N/A,FALSE,"Financials";"cash",#N/A,FALSE,"Financials";"cash2",#N/A,FALSE,"Financials"}</definedName>
    <definedName name="wrn.print1._4_1" localSheetId="19" hidden="1">{"assumption1",#N/A,FALSE,"Assumptions";"assumption2",#N/A,FALSE,"Assumptions";"assumption3",#N/A,FALSE,"Assumptions";"prod",#N/A,FALSE,"Financials";"prod2",#N/A,FALSE,"Financials";"pnl",#N/A,FALSE,"Financials";"pnl2",#N/A,FALSE,"Financials";"cash",#N/A,FALSE,"Financials";"cash2",#N/A,FALSE,"Financials"}</definedName>
    <definedName name="wrn.print1._4_1" localSheetId="20" hidden="1">{"assumption1",#N/A,FALSE,"Assumptions";"assumption2",#N/A,FALSE,"Assumptions";"assumption3",#N/A,FALSE,"Assumptions";"prod",#N/A,FALSE,"Financials";"prod2",#N/A,FALSE,"Financials";"pnl",#N/A,FALSE,"Financials";"pnl2",#N/A,FALSE,"Financials";"cash",#N/A,FALSE,"Financials";"cash2",#N/A,FALSE,"Financials"}</definedName>
    <definedName name="wrn.print1._4_1" localSheetId="21" hidden="1">{"assumption1",#N/A,FALSE,"Assumptions";"assumption2",#N/A,FALSE,"Assumptions";"assumption3",#N/A,FALSE,"Assumptions";"prod",#N/A,FALSE,"Financials";"prod2",#N/A,FALSE,"Financials";"pnl",#N/A,FALSE,"Financials";"pnl2",#N/A,FALSE,"Financials";"cash",#N/A,FALSE,"Financials";"cash2",#N/A,FALSE,"Financials"}</definedName>
    <definedName name="wrn.print1._4_1" localSheetId="22" hidden="1">{"assumption1",#N/A,FALSE,"Assumptions";"assumption2",#N/A,FALSE,"Assumptions";"assumption3",#N/A,FALSE,"Assumptions";"prod",#N/A,FALSE,"Financials";"prod2",#N/A,FALSE,"Financials";"pnl",#N/A,FALSE,"Financials";"pnl2",#N/A,FALSE,"Financials";"cash",#N/A,FALSE,"Financials";"cash2",#N/A,FALSE,"Financials"}</definedName>
    <definedName name="wrn.print1._4_1" localSheetId="1" hidden="1">{"assumption1",#N/A,FALSE,"Assumptions";"assumption2",#N/A,FALSE,"Assumptions";"assumption3",#N/A,FALSE,"Assumptions";"prod",#N/A,FALSE,"Financials";"prod2",#N/A,FALSE,"Financials";"pnl",#N/A,FALSE,"Financials";"pnl2",#N/A,FALSE,"Financials";"cash",#N/A,FALSE,"Financials";"cash2",#N/A,FALSE,"Financials"}</definedName>
    <definedName name="wrn.print1._4_1" localSheetId="26" hidden="1">{"assumption1",#N/A,FALSE,"Assumptions";"assumption2",#N/A,FALSE,"Assumptions";"assumption3",#N/A,FALSE,"Assumptions";"prod",#N/A,FALSE,"Financials";"prod2",#N/A,FALSE,"Financials";"pnl",#N/A,FALSE,"Financials";"pnl2",#N/A,FALSE,"Financials";"cash",#N/A,FALSE,"Financials";"cash2",#N/A,FALSE,"Financials"}</definedName>
    <definedName name="wrn.print1._4_1" localSheetId="23"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17" hidden="1">{"assumption1",#N/A,FALSE,"Assumptions";"assumption2",#N/A,FALSE,"Assumptions";"assumption3",#N/A,FALSE,"Assumptions";"prod",#N/A,FALSE,"Financials";"prod2",#N/A,FALSE,"Financials";"pnl",#N/A,FALSE,"Financials";"pnl2",#N/A,FALSE,"Financials";"cash",#N/A,FALSE,"Financials";"cash2",#N/A,FALSE,"Financials"}</definedName>
    <definedName name="wrn.print1._4_2" localSheetId="18" hidden="1">{"assumption1",#N/A,FALSE,"Assumptions";"assumption2",#N/A,FALSE,"Assumptions";"assumption3",#N/A,FALSE,"Assumptions";"prod",#N/A,FALSE,"Financials";"prod2",#N/A,FALSE,"Financials";"pnl",#N/A,FALSE,"Financials";"pnl2",#N/A,FALSE,"Financials";"cash",#N/A,FALSE,"Financials";"cash2",#N/A,FALSE,"Financials"}</definedName>
    <definedName name="wrn.print1._4_2" localSheetId="19" hidden="1">{"assumption1",#N/A,FALSE,"Assumptions";"assumption2",#N/A,FALSE,"Assumptions";"assumption3",#N/A,FALSE,"Assumptions";"prod",#N/A,FALSE,"Financials";"prod2",#N/A,FALSE,"Financials";"pnl",#N/A,FALSE,"Financials";"pnl2",#N/A,FALSE,"Financials";"cash",#N/A,FALSE,"Financials";"cash2",#N/A,FALSE,"Financials"}</definedName>
    <definedName name="wrn.print1._4_2" localSheetId="20" hidden="1">{"assumption1",#N/A,FALSE,"Assumptions";"assumption2",#N/A,FALSE,"Assumptions";"assumption3",#N/A,FALSE,"Assumptions";"prod",#N/A,FALSE,"Financials";"prod2",#N/A,FALSE,"Financials";"pnl",#N/A,FALSE,"Financials";"pnl2",#N/A,FALSE,"Financials";"cash",#N/A,FALSE,"Financials";"cash2",#N/A,FALSE,"Financials"}</definedName>
    <definedName name="wrn.print1._4_2" localSheetId="21" hidden="1">{"assumption1",#N/A,FALSE,"Assumptions";"assumption2",#N/A,FALSE,"Assumptions";"assumption3",#N/A,FALSE,"Assumptions";"prod",#N/A,FALSE,"Financials";"prod2",#N/A,FALSE,"Financials";"pnl",#N/A,FALSE,"Financials";"pnl2",#N/A,FALSE,"Financials";"cash",#N/A,FALSE,"Financials";"cash2",#N/A,FALSE,"Financials"}</definedName>
    <definedName name="wrn.print1._4_2" localSheetId="22" hidden="1">{"assumption1",#N/A,FALSE,"Assumptions";"assumption2",#N/A,FALSE,"Assumptions";"assumption3",#N/A,FALSE,"Assumptions";"prod",#N/A,FALSE,"Financials";"prod2",#N/A,FALSE,"Financials";"pnl",#N/A,FALSE,"Financials";"pnl2",#N/A,FALSE,"Financials";"cash",#N/A,FALSE,"Financials";"cash2",#N/A,FALSE,"Financials"}</definedName>
    <definedName name="wrn.print1._4_2" localSheetId="1" hidden="1">{"assumption1",#N/A,FALSE,"Assumptions";"assumption2",#N/A,FALSE,"Assumptions";"assumption3",#N/A,FALSE,"Assumptions";"prod",#N/A,FALSE,"Financials";"prod2",#N/A,FALSE,"Financials";"pnl",#N/A,FALSE,"Financials";"pnl2",#N/A,FALSE,"Financials";"cash",#N/A,FALSE,"Financials";"cash2",#N/A,FALSE,"Financials"}</definedName>
    <definedName name="wrn.print1._4_2" localSheetId="26" hidden="1">{"assumption1",#N/A,FALSE,"Assumptions";"assumption2",#N/A,FALSE,"Assumptions";"assumption3",#N/A,FALSE,"Assumptions";"prod",#N/A,FALSE,"Financials";"prod2",#N/A,FALSE,"Financials";"pnl",#N/A,FALSE,"Financials";"pnl2",#N/A,FALSE,"Financials";"cash",#N/A,FALSE,"Financials";"cash2",#N/A,FALSE,"Financials"}</definedName>
    <definedName name="wrn.print1._4_2" localSheetId="23"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17" hidden="1">{"assumption1",#N/A,FALSE,"Assumptions";"assumption2",#N/A,FALSE,"Assumptions";"assumption3",#N/A,FALSE,"Assumptions";"prod",#N/A,FALSE,"Financials";"prod2",#N/A,FALSE,"Financials";"pnl",#N/A,FALSE,"Financials";"pnl2",#N/A,FALSE,"Financials";"cash",#N/A,FALSE,"Financials";"cash2",#N/A,FALSE,"Financials"}</definedName>
    <definedName name="wrn.print1._4_3" localSheetId="18" hidden="1">{"assumption1",#N/A,FALSE,"Assumptions";"assumption2",#N/A,FALSE,"Assumptions";"assumption3",#N/A,FALSE,"Assumptions";"prod",#N/A,FALSE,"Financials";"prod2",#N/A,FALSE,"Financials";"pnl",#N/A,FALSE,"Financials";"pnl2",#N/A,FALSE,"Financials";"cash",#N/A,FALSE,"Financials";"cash2",#N/A,FALSE,"Financials"}</definedName>
    <definedName name="wrn.print1._4_3" localSheetId="19" hidden="1">{"assumption1",#N/A,FALSE,"Assumptions";"assumption2",#N/A,FALSE,"Assumptions";"assumption3",#N/A,FALSE,"Assumptions";"prod",#N/A,FALSE,"Financials";"prod2",#N/A,FALSE,"Financials";"pnl",#N/A,FALSE,"Financials";"pnl2",#N/A,FALSE,"Financials";"cash",#N/A,FALSE,"Financials";"cash2",#N/A,FALSE,"Financials"}</definedName>
    <definedName name="wrn.print1._4_3" localSheetId="20" hidden="1">{"assumption1",#N/A,FALSE,"Assumptions";"assumption2",#N/A,FALSE,"Assumptions";"assumption3",#N/A,FALSE,"Assumptions";"prod",#N/A,FALSE,"Financials";"prod2",#N/A,FALSE,"Financials";"pnl",#N/A,FALSE,"Financials";"pnl2",#N/A,FALSE,"Financials";"cash",#N/A,FALSE,"Financials";"cash2",#N/A,FALSE,"Financials"}</definedName>
    <definedName name="wrn.print1._4_3" localSheetId="21" hidden="1">{"assumption1",#N/A,FALSE,"Assumptions";"assumption2",#N/A,FALSE,"Assumptions";"assumption3",#N/A,FALSE,"Assumptions";"prod",#N/A,FALSE,"Financials";"prod2",#N/A,FALSE,"Financials";"pnl",#N/A,FALSE,"Financials";"pnl2",#N/A,FALSE,"Financials";"cash",#N/A,FALSE,"Financials";"cash2",#N/A,FALSE,"Financials"}</definedName>
    <definedName name="wrn.print1._4_3" localSheetId="22" hidden="1">{"assumption1",#N/A,FALSE,"Assumptions";"assumption2",#N/A,FALSE,"Assumptions";"assumption3",#N/A,FALSE,"Assumptions";"prod",#N/A,FALSE,"Financials";"prod2",#N/A,FALSE,"Financials";"pnl",#N/A,FALSE,"Financials";"pnl2",#N/A,FALSE,"Financials";"cash",#N/A,FALSE,"Financials";"cash2",#N/A,FALSE,"Financials"}</definedName>
    <definedName name="wrn.print1._4_3" localSheetId="1" hidden="1">{"assumption1",#N/A,FALSE,"Assumptions";"assumption2",#N/A,FALSE,"Assumptions";"assumption3",#N/A,FALSE,"Assumptions";"prod",#N/A,FALSE,"Financials";"prod2",#N/A,FALSE,"Financials";"pnl",#N/A,FALSE,"Financials";"pnl2",#N/A,FALSE,"Financials";"cash",#N/A,FALSE,"Financials";"cash2",#N/A,FALSE,"Financials"}</definedName>
    <definedName name="wrn.print1._4_3" localSheetId="26" hidden="1">{"assumption1",#N/A,FALSE,"Assumptions";"assumption2",#N/A,FALSE,"Assumptions";"assumption3",#N/A,FALSE,"Assumptions";"prod",#N/A,FALSE,"Financials";"prod2",#N/A,FALSE,"Financials";"pnl",#N/A,FALSE,"Financials";"pnl2",#N/A,FALSE,"Financials";"cash",#N/A,FALSE,"Financials";"cash2",#N/A,FALSE,"Financials"}</definedName>
    <definedName name="wrn.print1._4_3" localSheetId="23"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17" hidden="1">{"assumption1",#N/A,FALSE,"Assumptions";"assumption2",#N/A,FALSE,"Assumptions";"assumption3",#N/A,FALSE,"Assumptions";"prod",#N/A,FALSE,"Financials";"prod2",#N/A,FALSE,"Financials";"pnl",#N/A,FALSE,"Financials";"pnl2",#N/A,FALSE,"Financials";"cash",#N/A,FALSE,"Financials";"cash2",#N/A,FALSE,"Financials"}</definedName>
    <definedName name="wrn.print1._5" localSheetId="18" hidden="1">{"assumption1",#N/A,FALSE,"Assumptions";"assumption2",#N/A,FALSE,"Assumptions";"assumption3",#N/A,FALSE,"Assumptions";"prod",#N/A,FALSE,"Financials";"prod2",#N/A,FALSE,"Financials";"pnl",#N/A,FALSE,"Financials";"pnl2",#N/A,FALSE,"Financials";"cash",#N/A,FALSE,"Financials";"cash2",#N/A,FALSE,"Financials"}</definedName>
    <definedName name="wrn.print1._5" localSheetId="19" hidden="1">{"assumption1",#N/A,FALSE,"Assumptions";"assumption2",#N/A,FALSE,"Assumptions";"assumption3",#N/A,FALSE,"Assumptions";"prod",#N/A,FALSE,"Financials";"prod2",#N/A,FALSE,"Financials";"pnl",#N/A,FALSE,"Financials";"pnl2",#N/A,FALSE,"Financials";"cash",#N/A,FALSE,"Financials";"cash2",#N/A,FALSE,"Financials"}</definedName>
    <definedName name="wrn.print1._5" localSheetId="20" hidden="1">{"assumption1",#N/A,FALSE,"Assumptions";"assumption2",#N/A,FALSE,"Assumptions";"assumption3",#N/A,FALSE,"Assumptions";"prod",#N/A,FALSE,"Financials";"prod2",#N/A,FALSE,"Financials";"pnl",#N/A,FALSE,"Financials";"pnl2",#N/A,FALSE,"Financials";"cash",#N/A,FALSE,"Financials";"cash2",#N/A,FALSE,"Financials"}</definedName>
    <definedName name="wrn.print1._5" localSheetId="21" hidden="1">{"assumption1",#N/A,FALSE,"Assumptions";"assumption2",#N/A,FALSE,"Assumptions";"assumption3",#N/A,FALSE,"Assumptions";"prod",#N/A,FALSE,"Financials";"prod2",#N/A,FALSE,"Financials";"pnl",#N/A,FALSE,"Financials";"pnl2",#N/A,FALSE,"Financials";"cash",#N/A,FALSE,"Financials";"cash2",#N/A,FALSE,"Financials"}</definedName>
    <definedName name="wrn.print1._5" localSheetId="22" hidden="1">{"assumption1",#N/A,FALSE,"Assumptions";"assumption2",#N/A,FALSE,"Assumptions";"assumption3",#N/A,FALSE,"Assumptions";"prod",#N/A,FALSE,"Financials";"prod2",#N/A,FALSE,"Financials";"pnl",#N/A,FALSE,"Financials";"pnl2",#N/A,FALSE,"Financials";"cash",#N/A,FALSE,"Financials";"cash2",#N/A,FALSE,"Financials"}</definedName>
    <definedName name="wrn.print1._5" localSheetId="1" hidden="1">{"assumption1",#N/A,FALSE,"Assumptions";"assumption2",#N/A,FALSE,"Assumptions";"assumption3",#N/A,FALSE,"Assumptions";"prod",#N/A,FALSE,"Financials";"prod2",#N/A,FALSE,"Financials";"pnl",#N/A,FALSE,"Financials";"pnl2",#N/A,FALSE,"Financials";"cash",#N/A,FALSE,"Financials";"cash2",#N/A,FALSE,"Financials"}</definedName>
    <definedName name="wrn.print1._5" localSheetId="26" hidden="1">{"assumption1",#N/A,FALSE,"Assumptions";"assumption2",#N/A,FALSE,"Assumptions";"assumption3",#N/A,FALSE,"Assumptions";"prod",#N/A,FALSE,"Financials";"prod2",#N/A,FALSE,"Financials";"pnl",#N/A,FALSE,"Financials";"pnl2",#N/A,FALSE,"Financials";"cash",#N/A,FALSE,"Financials";"cash2",#N/A,FALSE,"Financials"}</definedName>
    <definedName name="wrn.print1._5" localSheetId="23"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17" hidden="1">{"assumption1",#N/A,FALSE,"Assumptions";"assumption2",#N/A,FALSE,"Assumptions";"assumption3",#N/A,FALSE,"Assumptions";"prod",#N/A,FALSE,"Financials";"prod2",#N/A,FALSE,"Financials";"pnl",#N/A,FALSE,"Financials";"pnl2",#N/A,FALSE,"Financials";"cash",#N/A,FALSE,"Financials";"cash2",#N/A,FALSE,"Financials"}</definedName>
    <definedName name="wrn.print1._5_1" localSheetId="18" hidden="1">{"assumption1",#N/A,FALSE,"Assumptions";"assumption2",#N/A,FALSE,"Assumptions";"assumption3",#N/A,FALSE,"Assumptions";"prod",#N/A,FALSE,"Financials";"prod2",#N/A,FALSE,"Financials";"pnl",#N/A,FALSE,"Financials";"pnl2",#N/A,FALSE,"Financials";"cash",#N/A,FALSE,"Financials";"cash2",#N/A,FALSE,"Financials"}</definedName>
    <definedName name="wrn.print1._5_1" localSheetId="19" hidden="1">{"assumption1",#N/A,FALSE,"Assumptions";"assumption2",#N/A,FALSE,"Assumptions";"assumption3",#N/A,FALSE,"Assumptions";"prod",#N/A,FALSE,"Financials";"prod2",#N/A,FALSE,"Financials";"pnl",#N/A,FALSE,"Financials";"pnl2",#N/A,FALSE,"Financials";"cash",#N/A,FALSE,"Financials";"cash2",#N/A,FALSE,"Financials"}</definedName>
    <definedName name="wrn.print1._5_1" localSheetId="20" hidden="1">{"assumption1",#N/A,FALSE,"Assumptions";"assumption2",#N/A,FALSE,"Assumptions";"assumption3",#N/A,FALSE,"Assumptions";"prod",#N/A,FALSE,"Financials";"prod2",#N/A,FALSE,"Financials";"pnl",#N/A,FALSE,"Financials";"pnl2",#N/A,FALSE,"Financials";"cash",#N/A,FALSE,"Financials";"cash2",#N/A,FALSE,"Financials"}</definedName>
    <definedName name="wrn.print1._5_1" localSheetId="21" hidden="1">{"assumption1",#N/A,FALSE,"Assumptions";"assumption2",#N/A,FALSE,"Assumptions";"assumption3",#N/A,FALSE,"Assumptions";"prod",#N/A,FALSE,"Financials";"prod2",#N/A,FALSE,"Financials";"pnl",#N/A,FALSE,"Financials";"pnl2",#N/A,FALSE,"Financials";"cash",#N/A,FALSE,"Financials";"cash2",#N/A,FALSE,"Financials"}</definedName>
    <definedName name="wrn.print1._5_1" localSheetId="22" hidden="1">{"assumption1",#N/A,FALSE,"Assumptions";"assumption2",#N/A,FALSE,"Assumptions";"assumption3",#N/A,FALSE,"Assumptions";"prod",#N/A,FALSE,"Financials";"prod2",#N/A,FALSE,"Financials";"pnl",#N/A,FALSE,"Financials";"pnl2",#N/A,FALSE,"Financials";"cash",#N/A,FALSE,"Financials";"cash2",#N/A,FALSE,"Financials"}</definedName>
    <definedName name="wrn.print1._5_1" localSheetId="1" hidden="1">{"assumption1",#N/A,FALSE,"Assumptions";"assumption2",#N/A,FALSE,"Assumptions";"assumption3",#N/A,FALSE,"Assumptions";"prod",#N/A,FALSE,"Financials";"prod2",#N/A,FALSE,"Financials";"pnl",#N/A,FALSE,"Financials";"pnl2",#N/A,FALSE,"Financials";"cash",#N/A,FALSE,"Financials";"cash2",#N/A,FALSE,"Financials"}</definedName>
    <definedName name="wrn.print1._5_1" localSheetId="26" hidden="1">{"assumption1",#N/A,FALSE,"Assumptions";"assumption2",#N/A,FALSE,"Assumptions";"assumption3",#N/A,FALSE,"Assumptions";"prod",#N/A,FALSE,"Financials";"prod2",#N/A,FALSE,"Financials";"pnl",#N/A,FALSE,"Financials";"pnl2",#N/A,FALSE,"Financials";"cash",#N/A,FALSE,"Financials";"cash2",#N/A,FALSE,"Financials"}</definedName>
    <definedName name="wrn.print1._5_1" localSheetId="23"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17" hidden="1">{"assumption1",#N/A,FALSE,"Assumptions";"assumption2",#N/A,FALSE,"Assumptions";"assumption3",#N/A,FALSE,"Assumptions";"prod",#N/A,FALSE,"Financials";"prod2",#N/A,FALSE,"Financials";"pnl",#N/A,FALSE,"Financials";"pnl2",#N/A,FALSE,"Financials";"cash",#N/A,FALSE,"Financials";"cash2",#N/A,FALSE,"Financials"}</definedName>
    <definedName name="wrn.print1._5_2" localSheetId="18" hidden="1">{"assumption1",#N/A,FALSE,"Assumptions";"assumption2",#N/A,FALSE,"Assumptions";"assumption3",#N/A,FALSE,"Assumptions";"prod",#N/A,FALSE,"Financials";"prod2",#N/A,FALSE,"Financials";"pnl",#N/A,FALSE,"Financials";"pnl2",#N/A,FALSE,"Financials";"cash",#N/A,FALSE,"Financials";"cash2",#N/A,FALSE,"Financials"}</definedName>
    <definedName name="wrn.print1._5_2" localSheetId="19" hidden="1">{"assumption1",#N/A,FALSE,"Assumptions";"assumption2",#N/A,FALSE,"Assumptions";"assumption3",#N/A,FALSE,"Assumptions";"prod",#N/A,FALSE,"Financials";"prod2",#N/A,FALSE,"Financials";"pnl",#N/A,FALSE,"Financials";"pnl2",#N/A,FALSE,"Financials";"cash",#N/A,FALSE,"Financials";"cash2",#N/A,FALSE,"Financials"}</definedName>
    <definedName name="wrn.print1._5_2" localSheetId="20" hidden="1">{"assumption1",#N/A,FALSE,"Assumptions";"assumption2",#N/A,FALSE,"Assumptions";"assumption3",#N/A,FALSE,"Assumptions";"prod",#N/A,FALSE,"Financials";"prod2",#N/A,FALSE,"Financials";"pnl",#N/A,FALSE,"Financials";"pnl2",#N/A,FALSE,"Financials";"cash",#N/A,FALSE,"Financials";"cash2",#N/A,FALSE,"Financials"}</definedName>
    <definedName name="wrn.print1._5_2" localSheetId="21" hidden="1">{"assumption1",#N/A,FALSE,"Assumptions";"assumption2",#N/A,FALSE,"Assumptions";"assumption3",#N/A,FALSE,"Assumptions";"prod",#N/A,FALSE,"Financials";"prod2",#N/A,FALSE,"Financials";"pnl",#N/A,FALSE,"Financials";"pnl2",#N/A,FALSE,"Financials";"cash",#N/A,FALSE,"Financials";"cash2",#N/A,FALSE,"Financials"}</definedName>
    <definedName name="wrn.print1._5_2" localSheetId="22" hidden="1">{"assumption1",#N/A,FALSE,"Assumptions";"assumption2",#N/A,FALSE,"Assumptions";"assumption3",#N/A,FALSE,"Assumptions";"prod",#N/A,FALSE,"Financials";"prod2",#N/A,FALSE,"Financials";"pnl",#N/A,FALSE,"Financials";"pnl2",#N/A,FALSE,"Financials";"cash",#N/A,FALSE,"Financials";"cash2",#N/A,FALSE,"Financials"}</definedName>
    <definedName name="wrn.print1._5_2" localSheetId="1" hidden="1">{"assumption1",#N/A,FALSE,"Assumptions";"assumption2",#N/A,FALSE,"Assumptions";"assumption3",#N/A,FALSE,"Assumptions";"prod",#N/A,FALSE,"Financials";"prod2",#N/A,FALSE,"Financials";"pnl",#N/A,FALSE,"Financials";"pnl2",#N/A,FALSE,"Financials";"cash",#N/A,FALSE,"Financials";"cash2",#N/A,FALSE,"Financials"}</definedName>
    <definedName name="wrn.print1._5_2" localSheetId="26" hidden="1">{"assumption1",#N/A,FALSE,"Assumptions";"assumption2",#N/A,FALSE,"Assumptions";"assumption3",#N/A,FALSE,"Assumptions";"prod",#N/A,FALSE,"Financials";"prod2",#N/A,FALSE,"Financials";"pnl",#N/A,FALSE,"Financials";"pnl2",#N/A,FALSE,"Financials";"cash",#N/A,FALSE,"Financials";"cash2",#N/A,FALSE,"Financials"}</definedName>
    <definedName name="wrn.print1._5_2" localSheetId="23"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17" hidden="1">{"assumption1",#N/A,FALSE,"Assumptions";"assumption2",#N/A,FALSE,"Assumptions";"assumption3",#N/A,FALSE,"Assumptions";"prod",#N/A,FALSE,"Financials";"prod2",#N/A,FALSE,"Financials";"pnl",#N/A,FALSE,"Financials";"pnl2",#N/A,FALSE,"Financials";"cash",#N/A,FALSE,"Financials";"cash2",#N/A,FALSE,"Financials"}</definedName>
    <definedName name="wrn.print1._5_3" localSheetId="18" hidden="1">{"assumption1",#N/A,FALSE,"Assumptions";"assumption2",#N/A,FALSE,"Assumptions";"assumption3",#N/A,FALSE,"Assumptions";"prod",#N/A,FALSE,"Financials";"prod2",#N/A,FALSE,"Financials";"pnl",#N/A,FALSE,"Financials";"pnl2",#N/A,FALSE,"Financials";"cash",#N/A,FALSE,"Financials";"cash2",#N/A,FALSE,"Financials"}</definedName>
    <definedName name="wrn.print1._5_3" localSheetId="19" hidden="1">{"assumption1",#N/A,FALSE,"Assumptions";"assumption2",#N/A,FALSE,"Assumptions";"assumption3",#N/A,FALSE,"Assumptions";"prod",#N/A,FALSE,"Financials";"prod2",#N/A,FALSE,"Financials";"pnl",#N/A,FALSE,"Financials";"pnl2",#N/A,FALSE,"Financials";"cash",#N/A,FALSE,"Financials";"cash2",#N/A,FALSE,"Financials"}</definedName>
    <definedName name="wrn.print1._5_3" localSheetId="20" hidden="1">{"assumption1",#N/A,FALSE,"Assumptions";"assumption2",#N/A,FALSE,"Assumptions";"assumption3",#N/A,FALSE,"Assumptions";"prod",#N/A,FALSE,"Financials";"prod2",#N/A,FALSE,"Financials";"pnl",#N/A,FALSE,"Financials";"pnl2",#N/A,FALSE,"Financials";"cash",#N/A,FALSE,"Financials";"cash2",#N/A,FALSE,"Financials"}</definedName>
    <definedName name="wrn.print1._5_3" localSheetId="21" hidden="1">{"assumption1",#N/A,FALSE,"Assumptions";"assumption2",#N/A,FALSE,"Assumptions";"assumption3",#N/A,FALSE,"Assumptions";"prod",#N/A,FALSE,"Financials";"prod2",#N/A,FALSE,"Financials";"pnl",#N/A,FALSE,"Financials";"pnl2",#N/A,FALSE,"Financials";"cash",#N/A,FALSE,"Financials";"cash2",#N/A,FALSE,"Financials"}</definedName>
    <definedName name="wrn.print1._5_3" localSheetId="22" hidden="1">{"assumption1",#N/A,FALSE,"Assumptions";"assumption2",#N/A,FALSE,"Assumptions";"assumption3",#N/A,FALSE,"Assumptions";"prod",#N/A,FALSE,"Financials";"prod2",#N/A,FALSE,"Financials";"pnl",#N/A,FALSE,"Financials";"pnl2",#N/A,FALSE,"Financials";"cash",#N/A,FALSE,"Financials";"cash2",#N/A,FALSE,"Financials"}</definedName>
    <definedName name="wrn.print1._5_3" localSheetId="1" hidden="1">{"assumption1",#N/A,FALSE,"Assumptions";"assumption2",#N/A,FALSE,"Assumptions";"assumption3",#N/A,FALSE,"Assumptions";"prod",#N/A,FALSE,"Financials";"prod2",#N/A,FALSE,"Financials";"pnl",#N/A,FALSE,"Financials";"pnl2",#N/A,FALSE,"Financials";"cash",#N/A,FALSE,"Financials";"cash2",#N/A,FALSE,"Financials"}</definedName>
    <definedName name="wrn.print1._5_3" localSheetId="26" hidden="1">{"assumption1",#N/A,FALSE,"Assumptions";"assumption2",#N/A,FALSE,"Assumptions";"assumption3",#N/A,FALSE,"Assumptions";"prod",#N/A,FALSE,"Financials";"prod2",#N/A,FALSE,"Financials";"pnl",#N/A,FALSE,"Financials";"pnl2",#N/A,FALSE,"Financials";"cash",#N/A,FALSE,"Financials";"cash2",#N/A,FALSE,"Financials"}</definedName>
    <definedName name="wrn.print1._5_3" localSheetId="23"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17" hidden="1">{"PA1",#N/A,TRUE,"BORDMW";"pa2",#N/A,TRUE,"BORDMW";"PA3",#N/A,TRUE,"BORDMW";"PA4",#N/A,TRUE,"BORDMW"}</definedName>
    <definedName name="wrn.PrintAll." localSheetId="18" hidden="1">{"PA1",#N/A,TRUE,"BORDMW";"pa2",#N/A,TRUE,"BORDMW";"PA3",#N/A,TRUE,"BORDMW";"PA4",#N/A,TRUE,"BORDMW"}</definedName>
    <definedName name="wrn.PrintAll." localSheetId="19" hidden="1">{"PA1",#N/A,TRUE,"BORDMW";"pa2",#N/A,TRUE,"BORDMW";"PA3",#N/A,TRUE,"BORDMW";"PA4",#N/A,TRUE,"BORDMW"}</definedName>
    <definedName name="wrn.PrintAll." localSheetId="20" hidden="1">{"PA1",#N/A,TRUE,"BORDMW";"pa2",#N/A,TRUE,"BORDMW";"PA3",#N/A,TRUE,"BORDMW";"PA4",#N/A,TRUE,"BORDMW"}</definedName>
    <definedName name="wrn.PrintAll." localSheetId="21" hidden="1">{"PA1",#N/A,TRUE,"BORDMW";"pa2",#N/A,TRUE,"BORDMW";"PA3",#N/A,TRUE,"BORDMW";"PA4",#N/A,TRUE,"BORDMW"}</definedName>
    <definedName name="wrn.PrintAll." localSheetId="22" hidden="1">{"PA1",#N/A,TRUE,"BORDMW";"pa2",#N/A,TRUE,"BORDMW";"PA3",#N/A,TRUE,"BORDMW";"PA4",#N/A,TRUE,"BORDMW"}</definedName>
    <definedName name="wrn.PrintAll." localSheetId="1" hidden="1">{"PA1",#N/A,TRUE,"BORDMW";"pa2",#N/A,TRUE,"BORDMW";"PA3",#N/A,TRUE,"BORDMW";"PA4",#N/A,TRUE,"BORDMW"}</definedName>
    <definedName name="wrn.PrintAll." localSheetId="26" hidden="1">{"PA1",#N/A,TRUE,"BORDMW";"pa2",#N/A,TRUE,"BORDMW";"PA3",#N/A,TRUE,"BORDMW";"PA4",#N/A,TRUE,"BORDMW"}</definedName>
    <definedName name="wrn.PrintAll." localSheetId="23" hidden="1">{"PA1",#N/A,TRUE,"BORDMW";"pa2",#N/A,TRUE,"BORDMW";"PA3",#N/A,TRUE,"BORDMW";"PA4",#N/A,TRUE,"BORDMW"}</definedName>
    <definedName name="wrn.PrintAll." hidden="1">{"PA1",#N/A,TRUE,"BORDMW";"pa2",#N/A,TRUE,"BORDMW";"PA3",#N/A,TRUE,"BORDMW";"PA4",#N/A,TRUE,"BORDMW"}</definedName>
    <definedName name="wrn.PrintAll._1" localSheetId="17" hidden="1">{"PA1",#N/A,TRUE,"BORDMW";"pa2",#N/A,TRUE,"BORDMW";"PA3",#N/A,TRUE,"BORDMW";"PA4",#N/A,TRUE,"BORDMW"}</definedName>
    <definedName name="wrn.PrintAll._1" localSheetId="18" hidden="1">{"PA1",#N/A,TRUE,"BORDMW";"pa2",#N/A,TRUE,"BORDMW";"PA3",#N/A,TRUE,"BORDMW";"PA4",#N/A,TRUE,"BORDMW"}</definedName>
    <definedName name="wrn.PrintAll._1" localSheetId="19" hidden="1">{"PA1",#N/A,TRUE,"BORDMW";"pa2",#N/A,TRUE,"BORDMW";"PA3",#N/A,TRUE,"BORDMW";"PA4",#N/A,TRUE,"BORDMW"}</definedName>
    <definedName name="wrn.PrintAll._1" localSheetId="20" hidden="1">{"PA1",#N/A,TRUE,"BORDMW";"pa2",#N/A,TRUE,"BORDMW";"PA3",#N/A,TRUE,"BORDMW";"PA4",#N/A,TRUE,"BORDMW"}</definedName>
    <definedName name="wrn.PrintAll._1" localSheetId="21" hidden="1">{"PA1",#N/A,TRUE,"BORDMW";"pa2",#N/A,TRUE,"BORDMW";"PA3",#N/A,TRUE,"BORDMW";"PA4",#N/A,TRUE,"BORDMW"}</definedName>
    <definedName name="wrn.PrintAll._1" localSheetId="22" hidden="1">{"PA1",#N/A,TRUE,"BORDMW";"pa2",#N/A,TRUE,"BORDMW";"PA3",#N/A,TRUE,"BORDMW";"PA4",#N/A,TRUE,"BORDMW"}</definedName>
    <definedName name="wrn.PrintAll._1" localSheetId="1" hidden="1">{"PA1",#N/A,TRUE,"BORDMW";"pa2",#N/A,TRUE,"BORDMW";"PA3",#N/A,TRUE,"BORDMW";"PA4",#N/A,TRUE,"BORDMW"}</definedName>
    <definedName name="wrn.PrintAll._1" localSheetId="26" hidden="1">{"PA1",#N/A,TRUE,"BORDMW";"pa2",#N/A,TRUE,"BORDMW";"PA3",#N/A,TRUE,"BORDMW";"PA4",#N/A,TRUE,"BORDMW"}</definedName>
    <definedName name="wrn.PrintAll._1" localSheetId="23" hidden="1">{"PA1",#N/A,TRUE,"BORDMW";"pa2",#N/A,TRUE,"BORDMW";"PA3",#N/A,TRUE,"BORDMW";"PA4",#N/A,TRUE,"BORDMW"}</definedName>
    <definedName name="wrn.PrintAll._1" hidden="1">{"PA1",#N/A,TRUE,"BORDMW";"pa2",#N/A,TRUE,"BORDMW";"PA3",#N/A,TRUE,"BORDMW";"PA4",#N/A,TRUE,"BORDMW"}</definedName>
    <definedName name="wrn.Printout." localSheetId="26"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2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26" hidden="1">{"Index",#N/A,FALSE,"Index"}</definedName>
    <definedName name="wrn.PrintWorkbook." localSheetId="23" hidden="1">{"Index",#N/A,FALSE,"Index"}</definedName>
    <definedName name="wrn.PrintWorkbook." hidden="1">{"Index",#N/A,FALSE,"Index"}</definedName>
    <definedName name="wrn.Profitability._.Indicators." localSheetId="26" hidden="1">{"ProfPrintArea",#N/A,FALSE,"Prof (c)"}</definedName>
    <definedName name="wrn.Profitability._.Indicators." localSheetId="23" hidden="1">{"ProfPrintArea",#N/A,FALSE,"Prof (c)"}</definedName>
    <definedName name="wrn.Profitability._.Indicators." hidden="1">{"ProfPrintArea",#N/A,FALSE,"Prof (c)"}</definedName>
    <definedName name="wrn.Profitability._.Indicators._.Base._.Case." localSheetId="26" hidden="1">{"ProfPrintArea",#N/A,FALSE,"Prof (c)"}</definedName>
    <definedName name="wrn.Profitability._.Indicators._.Base._.Case." localSheetId="23" hidden="1">{"ProfPrintArea",#N/A,FALSE,"Prof (c)"}</definedName>
    <definedName name="wrn.Profitability._.Indicators._.Base._.Case." hidden="1">{"ProfPrintArea",#N/A,FALSE,"Prof (c)"}</definedName>
    <definedName name="wrn.Project._.Summary." localSheetId="17" hidden="1">{"Summary",#N/A,FALSE,"MICMULT";"Income Statement",#N/A,FALSE,"MICMULT";"Cash Flows",#N/A,FALSE,"MICMULT"}</definedName>
    <definedName name="wrn.Project._.Summary." localSheetId="18" hidden="1">{"Summary",#N/A,FALSE,"MICMULT";"Income Statement",#N/A,FALSE,"MICMULT";"Cash Flows",#N/A,FALSE,"MICMULT"}</definedName>
    <definedName name="wrn.Project._.Summary." localSheetId="19" hidden="1">{"Summary",#N/A,FALSE,"MICMULT";"Income Statement",#N/A,FALSE,"MICMULT";"Cash Flows",#N/A,FALSE,"MICMULT"}</definedName>
    <definedName name="wrn.Project._.Summary." localSheetId="20" hidden="1">{"Summary",#N/A,FALSE,"MICMULT";"Income Statement",#N/A,FALSE,"MICMULT";"Cash Flows",#N/A,FALSE,"MICMULT"}</definedName>
    <definedName name="wrn.Project._.Summary." localSheetId="21" hidden="1">{"Summary",#N/A,FALSE,"MICMULT";"Income Statement",#N/A,FALSE,"MICMULT";"Cash Flows",#N/A,FALSE,"MICMULT"}</definedName>
    <definedName name="wrn.Project._.Summary." localSheetId="22" hidden="1">{"Summary",#N/A,FALSE,"MICMULT";"Income Statement",#N/A,FALSE,"MICMULT";"Cash Flows",#N/A,FALSE,"MICMULT"}</definedName>
    <definedName name="wrn.Project._.Summary." localSheetId="1" hidden="1">{"Summary",#N/A,FALSE,"MICMULT";"Income Statement",#N/A,FALSE,"MICMULT";"Cash Flows",#N/A,FALSE,"MICMULT"}</definedName>
    <definedName name="wrn.Project._.Summary." localSheetId="26" hidden="1">{"Summary",#N/A,FALSE,"MICMULT";"Income Statement",#N/A,FALSE,"MICMULT";"Cash Flows",#N/A,FALSE,"MICMULT"}</definedName>
    <definedName name="wrn.Project._.Summary." localSheetId="23" hidden="1">{"Summary",#N/A,FALSE,"MICMULT";"Income Statement",#N/A,FALSE,"MICMULT";"Cash Flows",#N/A,FALSE,"MICMULT"}</definedName>
    <definedName name="wrn.Project._.Summary." hidden="1">{"Summary",#N/A,FALSE,"MICMULT";"Income Statement",#N/A,FALSE,"MICMULT";"Cash Flows",#N/A,FALSE,"MICMULT"}</definedName>
    <definedName name="wrn.Project._.Summary._1" localSheetId="17" hidden="1">{"Summary",#N/A,FALSE,"MICMULT";"Income Statement",#N/A,FALSE,"MICMULT";"Cash Flows",#N/A,FALSE,"MICMULT"}</definedName>
    <definedName name="wrn.Project._.Summary._1" localSheetId="18" hidden="1">{"Summary",#N/A,FALSE,"MICMULT";"Income Statement",#N/A,FALSE,"MICMULT";"Cash Flows",#N/A,FALSE,"MICMULT"}</definedName>
    <definedName name="wrn.Project._.Summary._1" localSheetId="19" hidden="1">{"Summary",#N/A,FALSE,"MICMULT";"Income Statement",#N/A,FALSE,"MICMULT";"Cash Flows",#N/A,FALSE,"MICMULT"}</definedName>
    <definedName name="wrn.Project._.Summary._1" localSheetId="20" hidden="1">{"Summary",#N/A,FALSE,"MICMULT";"Income Statement",#N/A,FALSE,"MICMULT";"Cash Flows",#N/A,FALSE,"MICMULT"}</definedName>
    <definedName name="wrn.Project._.Summary._1" localSheetId="21" hidden="1">{"Summary",#N/A,FALSE,"MICMULT";"Income Statement",#N/A,FALSE,"MICMULT";"Cash Flows",#N/A,FALSE,"MICMULT"}</definedName>
    <definedName name="wrn.Project._.Summary._1" localSheetId="22" hidden="1">{"Summary",#N/A,FALSE,"MICMULT";"Income Statement",#N/A,FALSE,"MICMULT";"Cash Flows",#N/A,FALSE,"MICMULT"}</definedName>
    <definedName name="wrn.Project._.Summary._1" localSheetId="1" hidden="1">{"Summary",#N/A,FALSE,"MICMULT";"Income Statement",#N/A,FALSE,"MICMULT";"Cash Flows",#N/A,FALSE,"MICMULT"}</definedName>
    <definedName name="wrn.Project._.Summary._1" localSheetId="26" hidden="1">{"Summary",#N/A,FALSE,"MICMULT";"Income Statement",#N/A,FALSE,"MICMULT";"Cash Flows",#N/A,FALSE,"MICMULT"}</definedName>
    <definedName name="wrn.Project._.Summary._1" localSheetId="23"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17" hidden="1">{#N/A,#N/A,FALSE,"Projected Data &amp; SUBJECT-INPUTS"}</definedName>
    <definedName name="wrn.Projected._.Data._.and._.Subject._.Company._.Data." localSheetId="18" hidden="1">{#N/A,#N/A,FALSE,"Projected Data &amp; SUBJECT-INPUTS"}</definedName>
    <definedName name="wrn.Projected._.Data._.and._.Subject._.Company._.Data." localSheetId="19" hidden="1">{#N/A,#N/A,FALSE,"Projected Data &amp; SUBJECT-INPUTS"}</definedName>
    <definedName name="wrn.Projected._.Data._.and._.Subject._.Company._.Data." localSheetId="20" hidden="1">{#N/A,#N/A,FALSE,"Projected Data &amp; SUBJECT-INPUTS"}</definedName>
    <definedName name="wrn.Projected._.Data._.and._.Subject._.Company._.Data." localSheetId="21" hidden="1">{#N/A,#N/A,FALSE,"Projected Data &amp; SUBJECT-INPUTS"}</definedName>
    <definedName name="wrn.Projected._.Data._.and._.Subject._.Company._.Data." localSheetId="22" hidden="1">{#N/A,#N/A,FALSE,"Projected Data &amp; SUBJECT-INPUTS"}</definedName>
    <definedName name="wrn.Projected._.Data._.and._.Subject._.Company._.Data." localSheetId="1" hidden="1">{#N/A,#N/A,FALSE,"Projected Data &amp; SUBJECT-INPUTS"}</definedName>
    <definedName name="wrn.Projected._.Data._.and._.Subject._.Company._.Data." localSheetId="26" hidden="1">{#N/A,#N/A,FALSE,"Projected Data &amp; SUBJECT-INPUTS"}</definedName>
    <definedName name="wrn.Projected._.Data._.and._.Subject._.Company._.Data." localSheetId="23" hidden="1">{#N/A,#N/A,FALSE,"Projected Data &amp; SUBJECT-INPUTS"}</definedName>
    <definedName name="wrn.Projected._.Data._.and._.Subject._.Company._.Data." hidden="1">{#N/A,#N/A,FALSE,"Projected Data &amp; SUBJECT-INPUTS"}</definedName>
    <definedName name="wrn.Projected._.Data._.and._.Subject._.Company._.Data._1" localSheetId="17" hidden="1">{#N/A,#N/A,FALSE,"Projected Data &amp; SUBJECT-INPUTS"}</definedName>
    <definedName name="wrn.Projected._.Data._.and._.Subject._.Company._.Data._1" localSheetId="18" hidden="1">{#N/A,#N/A,FALSE,"Projected Data &amp; SUBJECT-INPUTS"}</definedName>
    <definedName name="wrn.Projected._.Data._.and._.Subject._.Company._.Data._1" localSheetId="19" hidden="1">{#N/A,#N/A,FALSE,"Projected Data &amp; SUBJECT-INPUTS"}</definedName>
    <definedName name="wrn.Projected._.Data._.and._.Subject._.Company._.Data._1" localSheetId="20" hidden="1">{#N/A,#N/A,FALSE,"Projected Data &amp; SUBJECT-INPUTS"}</definedName>
    <definedName name="wrn.Projected._.Data._.and._.Subject._.Company._.Data._1" localSheetId="21" hidden="1">{#N/A,#N/A,FALSE,"Projected Data &amp; SUBJECT-INPUTS"}</definedName>
    <definedName name="wrn.Projected._.Data._.and._.Subject._.Company._.Data._1" localSheetId="22" hidden="1">{#N/A,#N/A,FALSE,"Projected Data &amp; SUBJECT-INPUTS"}</definedName>
    <definedName name="wrn.Projected._.Data._.and._.Subject._.Company._.Data._1" localSheetId="1" hidden="1">{#N/A,#N/A,FALSE,"Projected Data &amp; SUBJECT-INPUTS"}</definedName>
    <definedName name="wrn.Projected._.Data._.and._.Subject._.Company._.Data._1" localSheetId="26" hidden="1">{#N/A,#N/A,FALSE,"Projected Data &amp; SUBJECT-INPUTS"}</definedName>
    <definedName name="wrn.Projected._.Data._.and._.Subject._.Company._.Data._1" localSheetId="23" hidden="1">{#N/A,#N/A,FALSE,"Projected Data &amp; SUBJECT-INPUTS"}</definedName>
    <definedName name="wrn.Projected._.Data._.and._.Subject._.Company._.Data._1" hidden="1">{#N/A,#N/A,FALSE,"Projected Data &amp; SUBJECT-INPUTS"}</definedName>
    <definedName name="wrn.QUICK." localSheetId="26"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2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17" hidden="1">{#N/A,#N/A,FALSE,"RECAP";#N/A,#N/A,FALSE,"CW_B";#N/A,#N/A,FALSE,"CW_M";#N/A,#N/A,FALSE,"CW_E";#N/A,#N/A,FALSE,"CW_F";#N/A,#N/A,FALSE,"FC_B";#N/A,#N/A,FALSE,"FC_M";#N/A,#N/A,FALSE,"FC_E";#N/A,#N/A,FALSE,"FC_F";#N/A,#N/A,FALSE,"CS"}</definedName>
    <definedName name="wrn.recap." localSheetId="18" hidden="1">{#N/A,#N/A,FALSE,"RECAP";#N/A,#N/A,FALSE,"CW_B";#N/A,#N/A,FALSE,"CW_M";#N/A,#N/A,FALSE,"CW_E";#N/A,#N/A,FALSE,"CW_F";#N/A,#N/A,FALSE,"FC_B";#N/A,#N/A,FALSE,"FC_M";#N/A,#N/A,FALSE,"FC_E";#N/A,#N/A,FALSE,"FC_F";#N/A,#N/A,FALSE,"CS"}</definedName>
    <definedName name="wrn.recap." localSheetId="19" hidden="1">{#N/A,#N/A,FALSE,"RECAP";#N/A,#N/A,FALSE,"CW_B";#N/A,#N/A,FALSE,"CW_M";#N/A,#N/A,FALSE,"CW_E";#N/A,#N/A,FALSE,"CW_F";#N/A,#N/A,FALSE,"FC_B";#N/A,#N/A,FALSE,"FC_M";#N/A,#N/A,FALSE,"FC_E";#N/A,#N/A,FALSE,"FC_F";#N/A,#N/A,FALSE,"CS"}</definedName>
    <definedName name="wrn.recap." localSheetId="20" hidden="1">{#N/A,#N/A,FALSE,"RECAP";#N/A,#N/A,FALSE,"CW_B";#N/A,#N/A,FALSE,"CW_M";#N/A,#N/A,FALSE,"CW_E";#N/A,#N/A,FALSE,"CW_F";#N/A,#N/A,FALSE,"FC_B";#N/A,#N/A,FALSE,"FC_M";#N/A,#N/A,FALSE,"FC_E";#N/A,#N/A,FALSE,"FC_F";#N/A,#N/A,FALSE,"CS"}</definedName>
    <definedName name="wrn.recap." localSheetId="21" hidden="1">{#N/A,#N/A,FALSE,"RECAP";#N/A,#N/A,FALSE,"CW_B";#N/A,#N/A,FALSE,"CW_M";#N/A,#N/A,FALSE,"CW_E";#N/A,#N/A,FALSE,"CW_F";#N/A,#N/A,FALSE,"FC_B";#N/A,#N/A,FALSE,"FC_M";#N/A,#N/A,FALSE,"FC_E";#N/A,#N/A,FALSE,"FC_F";#N/A,#N/A,FALSE,"CS"}</definedName>
    <definedName name="wrn.recap." localSheetId="22" hidden="1">{#N/A,#N/A,FALSE,"RECAP";#N/A,#N/A,FALSE,"CW_B";#N/A,#N/A,FALSE,"CW_M";#N/A,#N/A,FALSE,"CW_E";#N/A,#N/A,FALSE,"CW_F";#N/A,#N/A,FALSE,"FC_B";#N/A,#N/A,FALSE,"FC_M";#N/A,#N/A,FALSE,"FC_E";#N/A,#N/A,FALSE,"FC_F";#N/A,#N/A,FALSE,"CS"}</definedName>
    <definedName name="wrn.recap." localSheetId="1" hidden="1">{#N/A,#N/A,FALSE,"RECAP";#N/A,#N/A,FALSE,"CW_B";#N/A,#N/A,FALSE,"CW_M";#N/A,#N/A,FALSE,"CW_E";#N/A,#N/A,FALSE,"CW_F";#N/A,#N/A,FALSE,"FC_B";#N/A,#N/A,FALSE,"FC_M";#N/A,#N/A,FALSE,"FC_E";#N/A,#N/A,FALSE,"FC_F";#N/A,#N/A,FALSE,"CS"}</definedName>
    <definedName name="wrn.recap." localSheetId="26" hidden="1">{#N/A,#N/A,FALSE,"RECAP";#N/A,#N/A,FALSE,"CW_B";#N/A,#N/A,FALSE,"CW_M";#N/A,#N/A,FALSE,"CW_E";#N/A,#N/A,FALSE,"CW_F";#N/A,#N/A,FALSE,"FC_B";#N/A,#N/A,FALSE,"FC_M";#N/A,#N/A,FALSE,"FC_E";#N/A,#N/A,FALSE,"FC_F";#N/A,#N/A,FALSE,"CS"}</definedName>
    <definedName name="wrn.recap." localSheetId="23"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26" hidden="1">{"RECON",#N/A,FALSE,"Allocations"}</definedName>
    <definedName name="wrn.RECON." localSheetId="23" hidden="1">{"RECON",#N/A,FALSE,"Allocations"}</definedName>
    <definedName name="wrn.RECON." hidden="1">{"RECON",#N/A,FALSE,"Allocations"}</definedName>
    <definedName name="wrn.RECON._1" localSheetId="26" hidden="1">{"RECON",#N/A,FALSE,"Allocations"}</definedName>
    <definedName name="wrn.RECON._1" localSheetId="23" hidden="1">{"RECON",#N/A,FALSE,"Allocations"}</definedName>
    <definedName name="wrn.RECON._1" hidden="1">{"RECON",#N/A,FALSE,"Allocations"}</definedName>
    <definedName name="wrn.RECON._2" localSheetId="26" hidden="1">{"RECON",#N/A,FALSE,"Allocations"}</definedName>
    <definedName name="wrn.RECON._2" localSheetId="23" hidden="1">{"RECON",#N/A,FALSE,"Allocations"}</definedName>
    <definedName name="wrn.RECON._2" hidden="1">{"RECON",#N/A,FALSE,"Allocations"}</definedName>
    <definedName name="wrn.RECON._3" localSheetId="26" hidden="1">{"RECON",#N/A,FALSE,"Allocations"}</definedName>
    <definedName name="wrn.RECON._3" localSheetId="23" hidden="1">{"RECON",#N/A,FALSE,"Allocations"}</definedName>
    <definedName name="wrn.RECON._3" hidden="1">{"RECON",#N/A,FALSE,"Allocations"}</definedName>
    <definedName name="wrn.red_take." localSheetId="17" hidden="1">{"red_take_pg1",#N/A,FALSE,"reduced_take";"red_take_pg2",#N/A,FALSE,"reduced_take";"red_take_pg3",#N/A,FALSE,"reduced_take";"red_take_pg4",#N/A,FALSE,"reduced_take";"red_take_pg5",#N/A,FALSE,"reduced_take";"red_take_pg6",#N/A,FALSE,"reduced_take"}</definedName>
    <definedName name="wrn.red_take." localSheetId="18" hidden="1">{"red_take_pg1",#N/A,FALSE,"reduced_take";"red_take_pg2",#N/A,FALSE,"reduced_take";"red_take_pg3",#N/A,FALSE,"reduced_take";"red_take_pg4",#N/A,FALSE,"reduced_take";"red_take_pg5",#N/A,FALSE,"reduced_take";"red_take_pg6",#N/A,FALSE,"reduced_take"}</definedName>
    <definedName name="wrn.red_take." localSheetId="19" hidden="1">{"red_take_pg1",#N/A,FALSE,"reduced_take";"red_take_pg2",#N/A,FALSE,"reduced_take";"red_take_pg3",#N/A,FALSE,"reduced_take";"red_take_pg4",#N/A,FALSE,"reduced_take";"red_take_pg5",#N/A,FALSE,"reduced_take";"red_take_pg6",#N/A,FALSE,"reduced_take"}</definedName>
    <definedName name="wrn.red_take." localSheetId="20" hidden="1">{"red_take_pg1",#N/A,FALSE,"reduced_take";"red_take_pg2",#N/A,FALSE,"reduced_take";"red_take_pg3",#N/A,FALSE,"reduced_take";"red_take_pg4",#N/A,FALSE,"reduced_take";"red_take_pg5",#N/A,FALSE,"reduced_take";"red_take_pg6",#N/A,FALSE,"reduced_take"}</definedName>
    <definedName name="wrn.red_take." localSheetId="21" hidden="1">{"red_take_pg1",#N/A,FALSE,"reduced_take";"red_take_pg2",#N/A,FALSE,"reduced_take";"red_take_pg3",#N/A,FALSE,"reduced_take";"red_take_pg4",#N/A,FALSE,"reduced_take";"red_take_pg5",#N/A,FALSE,"reduced_take";"red_take_pg6",#N/A,FALSE,"reduced_take"}</definedName>
    <definedName name="wrn.red_take." localSheetId="22" hidden="1">{"red_take_pg1",#N/A,FALSE,"reduced_take";"red_take_pg2",#N/A,FALSE,"reduced_take";"red_take_pg3",#N/A,FALSE,"reduced_take";"red_take_pg4",#N/A,FALSE,"reduced_take";"red_take_pg5",#N/A,FALSE,"reduced_take";"red_take_pg6",#N/A,FALSE,"reduced_take"}</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26" hidden="1">{"red_take_pg1",#N/A,FALSE,"reduced_take";"red_take_pg2",#N/A,FALSE,"reduced_take";"red_take_pg3",#N/A,FALSE,"reduced_take";"red_take_pg4",#N/A,FALSE,"reduced_take";"red_take_pg5",#N/A,FALSE,"reduced_take";"red_take_pg6",#N/A,FALSE,"reduced_take"}</definedName>
    <definedName name="wrn.red_take." localSheetId="23"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17" hidden="1">{"red_take_pg1",#N/A,FALSE,"reduced_take";"red_take_pg2",#N/A,FALSE,"reduced_take";"red_take_pg3",#N/A,FALSE,"reduced_take";"red_take_pg4",#N/A,FALSE,"reduced_take";"red_take_pg5",#N/A,FALSE,"reduced_take";"red_take_pg6",#N/A,FALSE,"reduced_take"}</definedName>
    <definedName name="wrn.red_take._1" localSheetId="18" hidden="1">{"red_take_pg1",#N/A,FALSE,"reduced_take";"red_take_pg2",#N/A,FALSE,"reduced_take";"red_take_pg3",#N/A,FALSE,"reduced_take";"red_take_pg4",#N/A,FALSE,"reduced_take";"red_take_pg5",#N/A,FALSE,"reduced_take";"red_take_pg6",#N/A,FALSE,"reduced_take"}</definedName>
    <definedName name="wrn.red_take._1" localSheetId="19" hidden="1">{"red_take_pg1",#N/A,FALSE,"reduced_take";"red_take_pg2",#N/A,FALSE,"reduced_take";"red_take_pg3",#N/A,FALSE,"reduced_take";"red_take_pg4",#N/A,FALSE,"reduced_take";"red_take_pg5",#N/A,FALSE,"reduced_take";"red_take_pg6",#N/A,FALSE,"reduced_take"}</definedName>
    <definedName name="wrn.red_take._1" localSheetId="20" hidden="1">{"red_take_pg1",#N/A,FALSE,"reduced_take";"red_take_pg2",#N/A,FALSE,"reduced_take";"red_take_pg3",#N/A,FALSE,"reduced_take";"red_take_pg4",#N/A,FALSE,"reduced_take";"red_take_pg5",#N/A,FALSE,"reduced_take";"red_take_pg6",#N/A,FALSE,"reduced_take"}</definedName>
    <definedName name="wrn.red_take._1" localSheetId="21" hidden="1">{"red_take_pg1",#N/A,FALSE,"reduced_take";"red_take_pg2",#N/A,FALSE,"reduced_take";"red_take_pg3",#N/A,FALSE,"reduced_take";"red_take_pg4",#N/A,FALSE,"reduced_take";"red_take_pg5",#N/A,FALSE,"reduced_take";"red_take_pg6",#N/A,FALSE,"reduced_take"}</definedName>
    <definedName name="wrn.red_take._1" localSheetId="22" hidden="1">{"red_take_pg1",#N/A,FALSE,"reduced_take";"red_take_pg2",#N/A,FALSE,"reduced_take";"red_take_pg3",#N/A,FALSE,"reduced_take";"red_take_pg4",#N/A,FALSE,"reduced_take";"red_take_pg5",#N/A,FALSE,"reduced_take";"red_take_pg6",#N/A,FALSE,"reduced_take"}</definedName>
    <definedName name="wrn.red_take._1" localSheetId="1" hidden="1">{"red_take_pg1",#N/A,FALSE,"reduced_take";"red_take_pg2",#N/A,FALSE,"reduced_take";"red_take_pg3",#N/A,FALSE,"reduced_take";"red_take_pg4",#N/A,FALSE,"reduced_take";"red_take_pg5",#N/A,FALSE,"reduced_take";"red_take_pg6",#N/A,FALSE,"reduced_take"}</definedName>
    <definedName name="wrn.red_take._1" localSheetId="26" hidden="1">{"red_take_pg1",#N/A,FALSE,"reduced_take";"red_take_pg2",#N/A,FALSE,"reduced_take";"red_take_pg3",#N/A,FALSE,"reduced_take";"red_take_pg4",#N/A,FALSE,"reduced_take";"red_take_pg5",#N/A,FALSE,"reduced_take";"red_take_pg6",#N/A,FALSE,"reduced_take"}</definedName>
    <definedName name="wrn.red_take._1" localSheetId="23"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26" hidden="1">{#N/A,#N/A,FALSE;"RF Inc Stmt",#N/A,#N/A;FALSE,"RF-IS-1",#N/A;#N/A,FALSE,"RF-IS-2"}</definedName>
    <definedName name="wrn.Reforcast._.Print." localSheetId="23" hidden="1">{#N/A,#N/A,FALSE;"RF Inc Stmt",#N/A,#N/A;FALSE,"RF-IS-1",#N/A;#N/A,FALSE,"RF-IS-2"}</definedName>
    <definedName name="wrn.Reforcast._.Print." hidden="1">{#N/A,#N/A,FALSE;"RF Inc Stmt",#N/A,#N/A;FALSE,"RF-IS-1",#N/A;#N/A,FALSE,"RF-IS-2"}</definedName>
    <definedName name="wrn.Reforcast._.Print1" localSheetId="26" hidden="1">{#N/A,#N/A,FALSE;"RF Inc Stmt",#N/A,#N/A;FALSE,"RF-IS-1",#N/A;#N/A,FALSE,"RF-IS-2"}</definedName>
    <definedName name="wrn.Reforcast._.Print1" localSheetId="23" hidden="1">{#N/A,#N/A,FALSE;"RF Inc Stmt",#N/A,#N/A;FALSE,"RF-IS-1",#N/A;#N/A,FALSE,"RF-IS-2"}</definedName>
    <definedName name="wrn.Reforcast._.Print1" hidden="1">{#N/A,#N/A,FALSE;"RF Inc Stmt",#N/A,#N/A;FALSE,"RF-IS-1",#N/A;#N/A,FALSE,"RF-IS-2"}</definedName>
    <definedName name="wrn.Reforecast." localSheetId="26"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2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URBISHMENT._.COSTS." localSheetId="26" hidden="1">{#N/A,#N/A,FALSE,"COMPLETE";#N/A,#N/A,FALSE,"WARRANTY";#N/A,#N/A,FALSE,"HOUSTON";#N/A,#N/A,FALSE,"CAPITAL";#N/A,#N/A,FALSE,"PROJECTIONS"}</definedName>
    <definedName name="wrn.REFURBISHMENT._.COSTS." localSheetId="23" hidden="1">{#N/A,#N/A,FALSE,"COMPLETE";#N/A,#N/A,FALSE,"WARRANTY";#N/A,#N/A,FALSE,"HOUSTON";#N/A,#N/A,FALSE,"CAPITAL";#N/A,#N/A,FALSE,"PROJECTIONS"}</definedName>
    <definedName name="wrn.REFURBISHMENT._.COSTS." hidden="1">{#N/A,#N/A,FALSE,"COMPLETE";#N/A,#N/A,FALSE,"WARRANTY";#N/A,#N/A,FALSE,"HOUSTON";#N/A,#N/A,FALSE,"CAPITAL";#N/A,#N/A,FALSE,"PROJECTIONS"}</definedName>
    <definedName name="wrn.Replacement._.Cost." localSheetId="26" hidden="1">{#N/A,#N/A,TRUE,"Cover Repl",#N/A,#N/A,TRUE,"P&amp;L";#N/A,#N/A,TRUE,"P&amp;L (2)",#N/A,#N/A,TRUE,"BS";#N/A,#N/A,TRUE,"Depreciation",#N/A,#N/A,TRUE,"GRAPHS";#N/A,#N/A,TRUE,"DCF EBITDA Multiple",#N/A,#N/A,TRUE,"DCF Perpetual Growth"}</definedName>
    <definedName name="wrn.Replacement._.Cost." localSheetId="23"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26" hidden="1">{#N/A,#N/A,FALSE,"Work performed";#N/A,#N/A,FALSE,"Resources"}</definedName>
    <definedName name="wrn.Report." localSheetId="23" hidden="1">{#N/A,#N/A,FALSE,"Work performed";#N/A,#N/A,FALSE,"Resources"}</definedName>
    <definedName name="wrn.Report." hidden="1">{#N/A,#N/A,FALSE,"Work performed";#N/A,#N/A,FALSE,"Resources"}</definedName>
    <definedName name="wrn.Report._.Exhibits." localSheetId="17" hidden="1">{"Inc Stmt Exhibit",#N/A,FALSE,"IS";"BS Exhibit",#N/A,FALSE,"BS";"Ratio No.1",#N/A,FALSE,"Ratio";"Ratio No.2",#N/A,FALSE,"Ratio"}</definedName>
    <definedName name="wrn.Report._.Exhibits." localSheetId="18" hidden="1">{"Inc Stmt Exhibit",#N/A,FALSE,"IS";"BS Exhibit",#N/A,FALSE,"BS";"Ratio No.1",#N/A,FALSE,"Ratio";"Ratio No.2",#N/A,FALSE,"Ratio"}</definedName>
    <definedName name="wrn.Report._.Exhibits." localSheetId="19" hidden="1">{"Inc Stmt Exhibit",#N/A,FALSE,"IS";"BS Exhibit",#N/A,FALSE,"BS";"Ratio No.1",#N/A,FALSE,"Ratio";"Ratio No.2",#N/A,FALSE,"Ratio"}</definedName>
    <definedName name="wrn.Report._.Exhibits." localSheetId="20" hidden="1">{"Inc Stmt Exhibit",#N/A,FALSE,"IS";"BS Exhibit",#N/A,FALSE,"BS";"Ratio No.1",#N/A,FALSE,"Ratio";"Ratio No.2",#N/A,FALSE,"Ratio"}</definedName>
    <definedName name="wrn.Report._.Exhibits." localSheetId="21" hidden="1">{"Inc Stmt Exhibit",#N/A,FALSE,"IS";"BS Exhibit",#N/A,FALSE,"BS";"Ratio No.1",#N/A,FALSE,"Ratio";"Ratio No.2",#N/A,FALSE,"Ratio"}</definedName>
    <definedName name="wrn.Report._.Exhibits." localSheetId="22" hidden="1">{"Inc Stmt Exhibit",#N/A,FALSE,"IS";"BS Exhibit",#N/A,FALSE,"BS";"Ratio No.1",#N/A,FALSE,"Ratio";"Ratio No.2",#N/A,FALSE,"Ratio"}</definedName>
    <definedName name="wrn.Report._.Exhibits." localSheetId="1" hidden="1">{"Inc Stmt Exhibit",#N/A,FALSE,"IS";"BS Exhibit",#N/A,FALSE,"BS";"Ratio No.1",#N/A,FALSE,"Ratio";"Ratio No.2",#N/A,FALSE,"Ratio"}</definedName>
    <definedName name="wrn.Report._.Exhibits." localSheetId="26" hidden="1">{"Inc Stmt Exhibit",#N/A,FALSE,"IS";"BS Exhibit",#N/A,FALSE,"BS";"Ratio No.1",#N/A,FALSE,"Ratio";"Ratio No.2",#N/A,FALSE,"Ratio"}</definedName>
    <definedName name="wrn.Report._.Exhibits." localSheetId="23"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17" hidden="1">{"Inc Stmt Exhibit",#N/A,FALSE,"IS";"BS Exhibit",#N/A,FALSE,"BS";"Ratio No.1",#N/A,FALSE,"Ratio";"Ratio No.2",#N/A,FALSE,"Ratio"}</definedName>
    <definedName name="wrn.Report._.Exhibits._1" localSheetId="18" hidden="1">{"Inc Stmt Exhibit",#N/A,FALSE,"IS";"BS Exhibit",#N/A,FALSE,"BS";"Ratio No.1",#N/A,FALSE,"Ratio";"Ratio No.2",#N/A,FALSE,"Ratio"}</definedName>
    <definedName name="wrn.Report._.Exhibits._1" localSheetId="19" hidden="1">{"Inc Stmt Exhibit",#N/A,FALSE,"IS";"BS Exhibit",#N/A,FALSE,"BS";"Ratio No.1",#N/A,FALSE,"Ratio";"Ratio No.2",#N/A,FALSE,"Ratio"}</definedName>
    <definedName name="wrn.Report._.Exhibits._1" localSheetId="20" hidden="1">{"Inc Stmt Exhibit",#N/A,FALSE,"IS";"BS Exhibit",#N/A,FALSE,"BS";"Ratio No.1",#N/A,FALSE,"Ratio";"Ratio No.2",#N/A,FALSE,"Ratio"}</definedName>
    <definedName name="wrn.Report._.Exhibits._1" localSheetId="21" hidden="1">{"Inc Stmt Exhibit",#N/A,FALSE,"IS";"BS Exhibit",#N/A,FALSE,"BS";"Ratio No.1",#N/A,FALSE,"Ratio";"Ratio No.2",#N/A,FALSE,"Ratio"}</definedName>
    <definedName name="wrn.Report._.Exhibits._1" localSheetId="22" hidden="1">{"Inc Stmt Exhibit",#N/A,FALSE,"IS";"BS Exhibit",#N/A,FALSE,"BS";"Ratio No.1",#N/A,FALSE,"Ratio";"Ratio No.2",#N/A,FALSE,"Ratio"}</definedName>
    <definedName name="wrn.Report._.Exhibits._1" localSheetId="1" hidden="1">{"Inc Stmt Exhibit",#N/A,FALSE,"IS";"BS Exhibit",#N/A,FALSE,"BS";"Ratio No.1",#N/A,FALSE,"Ratio";"Ratio No.2",#N/A,FALSE,"Ratio"}</definedName>
    <definedName name="wrn.Report._.Exhibits._1" localSheetId="26" hidden="1">{"Inc Stmt Exhibit",#N/A,FALSE,"IS";"BS Exhibit",#N/A,FALSE,"BS";"Ratio No.1",#N/A,FALSE,"Ratio";"Ratio No.2",#N/A,FALSE,"Ratio"}</definedName>
    <definedName name="wrn.Report._.Exhibits._1" localSheetId="23"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26" hidden="1">{"CCA",#N/A,FALSE,"INPUT";"Pricing","CCA",FALSE,"Pricing";"Rent","CCA",FALSE,"Rent,Exp";"Fund Flow",#N/A,FALSE,"Fund Flow"}</definedName>
    <definedName name="wrn.REPORT._.FOR._.CCA." localSheetId="23"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26" hidden="1">{"Report for FA","FA",FALSE,"Benefits"}</definedName>
    <definedName name="wrn.REPORT._.FOR._.FA." localSheetId="23" hidden="1">{"Report for FA","FA",FALSE,"Benefits"}</definedName>
    <definedName name="wrn.REPORT._.FOR._.FA." hidden="1">{"Report for FA","FA",FALSE,"Benefits"}</definedName>
    <definedName name="wrn.REPORT._.FOR._.LUS." localSheetId="26" hidden="1">{#N/A,#N/A,FALSE,"LeaseData";"Rent",#N/A,FALSE,"Rent,Exp"}</definedName>
    <definedName name="wrn.REPORT._.FOR._.LUS." localSheetId="23" hidden="1">{#N/A,#N/A,FALSE,"LeaseData";"Rent",#N/A,FALSE,"Rent,Exp"}</definedName>
    <definedName name="wrn.REPORT._.FOR._.LUS." hidden="1">{#N/A,#N/A,FALSE,"LeaseData";"Rent",#N/A,FALSE,"Rent,Exp"}</definedName>
    <definedName name="wrn.Report_PR_1." localSheetId="26">{"PR1","pr1",TRUE,"Sch PR-1"}</definedName>
    <definedName name="wrn.Report_PR_1." localSheetId="23">{"PR1","pr1",TRUE,"Sch PR-1"}</definedName>
    <definedName name="wrn.Report_PR_1.">{"PR1","pr1",TRUE,"Sch PR-1"}</definedName>
    <definedName name="wrn.Revenue._.Analysis." localSheetId="26"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17" hidden="1">{"revenue detail 1",#N/A,FALSE,"Revenue Detail";"revenue detail 2",#N/A,FALSE,"Revenue Detail";"revenue detail 3",#N/A,FALSE,"Revenue Detail";"revenue detail 4",#N/A,FALSE,"Revenue Detail"}</definedName>
    <definedName name="wrn.revenue._.detail." localSheetId="18" hidden="1">{"revenue detail 1",#N/A,FALSE,"Revenue Detail";"revenue detail 2",#N/A,FALSE,"Revenue Detail";"revenue detail 3",#N/A,FALSE,"Revenue Detail";"revenue detail 4",#N/A,FALSE,"Revenue Detail"}</definedName>
    <definedName name="wrn.revenue._.detail." localSheetId="19" hidden="1">{"revenue detail 1",#N/A,FALSE,"Revenue Detail";"revenue detail 2",#N/A,FALSE,"Revenue Detail";"revenue detail 3",#N/A,FALSE,"Revenue Detail";"revenue detail 4",#N/A,FALSE,"Revenue Detail"}</definedName>
    <definedName name="wrn.revenue._.detail." localSheetId="20" hidden="1">{"revenue detail 1",#N/A,FALSE,"Revenue Detail";"revenue detail 2",#N/A,FALSE,"Revenue Detail";"revenue detail 3",#N/A,FALSE,"Revenue Detail";"revenue detail 4",#N/A,FALSE,"Revenue Detail"}</definedName>
    <definedName name="wrn.revenue._.detail." localSheetId="21" hidden="1">{"revenue detail 1",#N/A,FALSE,"Revenue Detail";"revenue detail 2",#N/A,FALSE,"Revenue Detail";"revenue detail 3",#N/A,FALSE,"Revenue Detail";"revenue detail 4",#N/A,FALSE,"Revenue Detail"}</definedName>
    <definedName name="wrn.revenue._.detail." localSheetId="22" hidden="1">{"revenue detail 1",#N/A,FALSE,"Revenue Detail";"revenue detail 2",#N/A,FALSE,"Revenue Detail";"revenue detail 3",#N/A,FALSE,"Revenue Detail";"revenue detail 4",#N/A,FALSE,"Revenue Detail"}</definedName>
    <definedName name="wrn.revenue._.detail." localSheetId="1" hidden="1">{"revenue detail 1",#N/A,FALSE,"Revenue Detail";"revenue detail 2",#N/A,FALSE,"Revenue Detail";"revenue detail 3",#N/A,FALSE,"Revenue Detail";"revenue detail 4",#N/A,FALSE,"Revenue Detail"}</definedName>
    <definedName name="wrn.revenue._.detail." localSheetId="26" hidden="1">{"revenue detail 1",#N/A,FALSE,"Revenue Detail";"revenue detail 2",#N/A,FALSE,"Revenue Detail";"revenue detail 3",#N/A,FALSE,"Revenue Detail";"revenue detail 4",#N/A,FALSE,"Revenue Detail"}</definedName>
    <definedName name="wrn.revenue._.detail." localSheetId="23"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17" hidden="1">{"revenue detail 1",#N/A,FALSE,"Revenue Detail";"revenue detail 2",#N/A,FALSE,"Revenue Detail";"revenue detail 3",#N/A,FALSE,"Revenue Detail";"revenue detail 4",#N/A,FALSE,"Revenue Detail"}</definedName>
    <definedName name="wrn.revenue._.detail._1" localSheetId="18" hidden="1">{"revenue detail 1",#N/A,FALSE,"Revenue Detail";"revenue detail 2",#N/A,FALSE,"Revenue Detail";"revenue detail 3",#N/A,FALSE,"Revenue Detail";"revenue detail 4",#N/A,FALSE,"Revenue Detail"}</definedName>
    <definedName name="wrn.revenue._.detail._1" localSheetId="19" hidden="1">{"revenue detail 1",#N/A,FALSE,"Revenue Detail";"revenue detail 2",#N/A,FALSE,"Revenue Detail";"revenue detail 3",#N/A,FALSE,"Revenue Detail";"revenue detail 4",#N/A,FALSE,"Revenue Detail"}</definedName>
    <definedName name="wrn.revenue._.detail._1" localSheetId="20" hidden="1">{"revenue detail 1",#N/A,FALSE,"Revenue Detail";"revenue detail 2",#N/A,FALSE,"Revenue Detail";"revenue detail 3",#N/A,FALSE,"Revenue Detail";"revenue detail 4",#N/A,FALSE,"Revenue Detail"}</definedName>
    <definedName name="wrn.revenue._.detail._1" localSheetId="21" hidden="1">{"revenue detail 1",#N/A,FALSE,"Revenue Detail";"revenue detail 2",#N/A,FALSE,"Revenue Detail";"revenue detail 3",#N/A,FALSE,"Revenue Detail";"revenue detail 4",#N/A,FALSE,"Revenue Detail"}</definedName>
    <definedName name="wrn.revenue._.detail._1" localSheetId="22" hidden="1">{"revenue detail 1",#N/A,FALSE,"Revenue Detail";"revenue detail 2",#N/A,FALSE,"Revenue Detail";"revenue detail 3",#N/A,FALSE,"Revenue Detail";"revenue detail 4",#N/A,FALSE,"Revenue Detail"}</definedName>
    <definedName name="wrn.revenue._.detail._1" localSheetId="1" hidden="1">{"revenue detail 1",#N/A,FALSE,"Revenue Detail";"revenue detail 2",#N/A,FALSE,"Revenue Detail";"revenue detail 3",#N/A,FALSE,"Revenue Detail";"revenue detail 4",#N/A,FALSE,"Revenue Detail"}</definedName>
    <definedName name="wrn.revenue._.detail._1" localSheetId="26" hidden="1">{"revenue detail 1",#N/A,FALSE,"Revenue Detail";"revenue detail 2",#N/A,FALSE,"Revenue Detail";"revenue detail 3",#N/A,FALSE,"Revenue Detail";"revenue detail 4",#N/A,FALSE,"Revenue Detail"}</definedName>
    <definedName name="wrn.revenue._.detail._1" localSheetId="23"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17" hidden="1">{"revenue graph",#N/A,FALSE,"Revenue Graph"}</definedName>
    <definedName name="wrn.revenue._.graph." localSheetId="18" hidden="1">{"revenue graph",#N/A,FALSE,"Revenue Graph"}</definedName>
    <definedName name="wrn.revenue._.graph." localSheetId="19" hidden="1">{"revenue graph",#N/A,FALSE,"Revenue Graph"}</definedName>
    <definedName name="wrn.revenue._.graph." localSheetId="20" hidden="1">{"revenue graph",#N/A,FALSE,"Revenue Graph"}</definedName>
    <definedName name="wrn.revenue._.graph." localSheetId="21" hidden="1">{"revenue graph",#N/A,FALSE,"Revenue Graph"}</definedName>
    <definedName name="wrn.revenue._.graph." localSheetId="22" hidden="1">{"revenue graph",#N/A,FALSE,"Revenue Graph"}</definedName>
    <definedName name="wrn.revenue._.graph." localSheetId="1" hidden="1">{"revenue graph",#N/A,FALSE,"Revenue Graph"}</definedName>
    <definedName name="wrn.revenue._.graph." localSheetId="26" hidden="1">{"revenue graph",#N/A,FALSE,"Revenue Graph"}</definedName>
    <definedName name="wrn.revenue._.graph." localSheetId="23" hidden="1">{"revenue graph",#N/A,FALSE,"Revenue Graph"}</definedName>
    <definedName name="wrn.revenue._.graph." hidden="1">{"revenue graph",#N/A,FALSE,"Revenue Graph"}</definedName>
    <definedName name="wrn.revenue._.graph._1" localSheetId="17" hidden="1">{"revenue graph",#N/A,FALSE,"Revenue Graph"}</definedName>
    <definedName name="wrn.revenue._.graph._1" localSheetId="18" hidden="1">{"revenue graph",#N/A,FALSE,"Revenue Graph"}</definedName>
    <definedName name="wrn.revenue._.graph._1" localSheetId="19" hidden="1">{"revenue graph",#N/A,FALSE,"Revenue Graph"}</definedName>
    <definedName name="wrn.revenue._.graph._1" localSheetId="20" hidden="1">{"revenue graph",#N/A,FALSE,"Revenue Graph"}</definedName>
    <definedName name="wrn.revenue._.graph._1" localSheetId="21" hidden="1">{"revenue graph",#N/A,FALSE,"Revenue Graph"}</definedName>
    <definedName name="wrn.revenue._.graph._1" localSheetId="22" hidden="1">{"revenue graph",#N/A,FALSE,"Revenue Graph"}</definedName>
    <definedName name="wrn.revenue._.graph._1" localSheetId="1" hidden="1">{"revenue graph",#N/A,FALSE,"Revenue Graph"}</definedName>
    <definedName name="wrn.revenue._.graph._1" localSheetId="26" hidden="1">{"revenue graph",#N/A,FALSE,"Revenue Graph"}</definedName>
    <definedName name="wrn.revenue._.graph._1" localSheetId="23" hidden="1">{"revenue graph",#N/A,FALSE,"Revenue Graph"}</definedName>
    <definedName name="wrn.revenue._.graph._1" hidden="1">{"revenue graph",#N/A,FALSE,"Revenue Graph"}</definedName>
    <definedName name="wrn.rollup." localSheetId="26" hidden="1">{"page1",#N/A,FALSE,"rollup"}</definedName>
    <definedName name="wrn.rollup." localSheetId="23" hidden="1">{"page1",#N/A,FALSE,"rollup"}</definedName>
    <definedName name="wrn.rollup." hidden="1">{"page1",#N/A,FALSE,"rollup"}</definedName>
    <definedName name="wrn.Roof._.Report." localSheetId="26" hidden="1">{"Roofs Page 1",#N/A,FALSE,"Roof Outline";"Roofs Page 2",#N/A,FALSE,"Roof Outline"}</definedName>
    <definedName name="wrn.Roof._.Report." localSheetId="23" hidden="1">{"Roofs Page 1",#N/A,FALSE,"Roof Outline";"Roofs Page 2",#N/A,FALSE,"Roof Outline"}</definedName>
    <definedName name="wrn.Roof._.Report." hidden="1">{"Roofs Page 1",#N/A,FALSE,"Roof Outline";"Roofs Page 2",#N/A,FALSE,"Roof Outline"}</definedName>
    <definedName name="wrn.RustyPresentation." localSheetId="26" hidden="1">{#N/A,#N/A,TRUE,"TransCore Summary",#N/A,#N/A,TRUE,"TransCore IS";#N/A,#N/A,TRUE,"TransCore Balance",#N/A,#N/A,TRUE,"TransCore Backlog";#N/A,#N/A,TRUE,"Syntonic IS",#N/A,#N/A,TRUE,"Syntonic Bal";#N/A,#N/A,TRUE,"Systems IS",#N/A,#N/A,TRUE,"Systems Bal"}</definedName>
    <definedName name="wrn.RustyPresentation." localSheetId="23"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17" hidden="1">{"sales",#N/A,FALSE,"Sales";"sales existing",#N/A,FALSE,"Sales";"sales rd1",#N/A,FALSE,"Sales";"sales rd2",#N/A,FALSE,"Sales"}</definedName>
    <definedName name="wrn.sales." localSheetId="18" hidden="1">{"sales",#N/A,FALSE,"Sales";"sales existing",#N/A,FALSE,"Sales";"sales rd1",#N/A,FALSE,"Sales";"sales rd2",#N/A,FALSE,"Sales"}</definedName>
    <definedName name="wrn.sales." localSheetId="19" hidden="1">{"sales",#N/A,FALSE,"Sales";"sales existing",#N/A,FALSE,"Sales";"sales rd1",#N/A,FALSE,"Sales";"sales rd2",#N/A,FALSE,"Sales"}</definedName>
    <definedName name="wrn.sales." localSheetId="20" hidden="1">{"sales",#N/A,FALSE,"Sales";"sales existing",#N/A,FALSE,"Sales";"sales rd1",#N/A,FALSE,"Sales";"sales rd2",#N/A,FALSE,"Sales"}</definedName>
    <definedName name="wrn.sales." localSheetId="21" hidden="1">{"sales",#N/A,FALSE,"Sales";"sales existing",#N/A,FALSE,"Sales";"sales rd1",#N/A,FALSE,"Sales";"sales rd2",#N/A,FALSE,"Sales"}</definedName>
    <definedName name="wrn.sales." localSheetId="22"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26" hidden="1">{"sales",#N/A,FALSE,"Sales";"sales existing",#N/A,FALSE,"Sales";"sales rd1",#N/A,FALSE,"Sales";"sales rd2",#N/A,FALSE,"Sales"}</definedName>
    <definedName name="wrn.sales." localSheetId="23"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26" hidden="1">{#N/A,#N/A,FALSE,"Cover Page";#N/A,#N/A,FALSE,"Table of Contents";#N/A,#N/A,FALSE,"Investment-Acquisition Costs";#N/A,#N/A,FALSE,"Financing Assumptions";#N/A,#N/A,FALSE,"Proforma Assumptions";#N/A,#N/A,FALSE,"Rent Roll";#N/A,#N/A,FALSE,"Taxes and Assessments"}</definedName>
    <definedName name="wrn.Sales._.Information." localSheetId="23"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26" hidden="1">{#N/A,#N/A,FALSE,"Cover Page";#N/A,#N/A,FALSE,"Table of Contents";#N/A,#N/A,FALSE,"Executive Summary";#N/A,#N/A,FALSE,"Investment-Acquisition Costs";#N/A,#N/A,FALSE,"Financing Assumptions";#N/A,#N/A,FALSE,"Rent Roll";#N/A,#N/A,FALSE,"Taxes and Assessments"}</definedName>
    <definedName name="wrn.Sales._.Package._.MPS._.01." localSheetId="23"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17" hidden="1">{"sales",#N/A,FALSE,"Sales";"sales existing",#N/A,FALSE,"Sales";"sales rd1",#N/A,FALSE,"Sales";"sales rd2",#N/A,FALSE,"Sales"}</definedName>
    <definedName name="wrn.sales._1" localSheetId="18" hidden="1">{"sales",#N/A,FALSE,"Sales";"sales existing",#N/A,FALSE,"Sales";"sales rd1",#N/A,FALSE,"Sales";"sales rd2",#N/A,FALSE,"Sales"}</definedName>
    <definedName name="wrn.sales._1" localSheetId="19" hidden="1">{"sales",#N/A,FALSE,"Sales";"sales existing",#N/A,FALSE,"Sales";"sales rd1",#N/A,FALSE,"Sales";"sales rd2",#N/A,FALSE,"Sales"}</definedName>
    <definedName name="wrn.sales._1" localSheetId="20" hidden="1">{"sales",#N/A,FALSE,"Sales";"sales existing",#N/A,FALSE,"Sales";"sales rd1",#N/A,FALSE,"Sales";"sales rd2",#N/A,FALSE,"Sales"}</definedName>
    <definedName name="wrn.sales._1" localSheetId="21" hidden="1">{"sales",#N/A,FALSE,"Sales";"sales existing",#N/A,FALSE,"Sales";"sales rd1",#N/A,FALSE,"Sales";"sales rd2",#N/A,FALSE,"Sales"}</definedName>
    <definedName name="wrn.sales._1" localSheetId="22" hidden="1">{"sales",#N/A,FALSE,"Sales";"sales existing",#N/A,FALSE,"Sales";"sales rd1",#N/A,FALSE,"Sales";"sales rd2",#N/A,FALSE,"Sales"}</definedName>
    <definedName name="wrn.sales._1" localSheetId="1" hidden="1">{"sales",#N/A,FALSE,"Sales";"sales existing",#N/A,FALSE,"Sales";"sales rd1",#N/A,FALSE,"Sales";"sales rd2",#N/A,FALSE,"Sales"}</definedName>
    <definedName name="wrn.sales._1" localSheetId="26" hidden="1">{"sales",#N/A,FALSE,"Sales";"sales existing",#N/A,FALSE,"Sales";"sales rd1",#N/A,FALSE,"Sales";"sales rd2",#N/A,FALSE,"Sales"}</definedName>
    <definedName name="wrn.sales._1" localSheetId="23" hidden="1">{"sales",#N/A,FALSE,"Sales";"sales existing",#N/A,FALSE,"Sales";"sales rd1",#N/A,FALSE,"Sales";"sales rd2",#N/A,FALSE,"Sales"}</definedName>
    <definedName name="wrn.sales._1" hidden="1">{"sales",#N/A,FALSE,"Sales";"sales existing",#N/A,FALSE,"Sales";"sales rd1",#N/A,FALSE,"Sales";"sales rd2",#N/A,FALSE,"Sales"}</definedName>
    <definedName name="wrn.sample." localSheetId="17" hidden="1">{"sample",#N/A,FALSE,"Client Input Sheet"}</definedName>
    <definedName name="wrn.sample." localSheetId="18" hidden="1">{"sample",#N/A,FALSE,"Client Input Sheet"}</definedName>
    <definedName name="wrn.sample." localSheetId="19" hidden="1">{"sample",#N/A,FALSE,"Client Input Sheet"}</definedName>
    <definedName name="wrn.sample." localSheetId="20" hidden="1">{"sample",#N/A,FALSE,"Client Input Sheet"}</definedName>
    <definedName name="wrn.sample." localSheetId="21" hidden="1">{"sample",#N/A,FALSE,"Client Input Sheet"}</definedName>
    <definedName name="wrn.sample." localSheetId="22" hidden="1">{"sample",#N/A,FALSE,"Client Input Sheet"}</definedName>
    <definedName name="wrn.sample." localSheetId="1" hidden="1">{"sample",#N/A,FALSE,"Client Input Sheet"}</definedName>
    <definedName name="wrn.sample." localSheetId="26" hidden="1">{"sample",#N/A,FALSE,"Client Input Sheet"}</definedName>
    <definedName name="wrn.sample." localSheetId="23" hidden="1">{"sample",#N/A,FALSE,"Client Input Sheet"}</definedName>
    <definedName name="wrn.sample." hidden="1">{"sample",#N/A,FALSE,"Client Input Sheet"}</definedName>
    <definedName name="wrn.sample._1" localSheetId="17" hidden="1">{"sample",#N/A,FALSE,"Client Input Sheet"}</definedName>
    <definedName name="wrn.sample._1" localSheetId="18" hidden="1">{"sample",#N/A,FALSE,"Client Input Sheet"}</definedName>
    <definedName name="wrn.sample._1" localSheetId="19" hidden="1">{"sample",#N/A,FALSE,"Client Input Sheet"}</definedName>
    <definedName name="wrn.sample._1" localSheetId="20" hidden="1">{"sample",#N/A,FALSE,"Client Input Sheet"}</definedName>
    <definedName name="wrn.sample._1" localSheetId="21" hidden="1">{"sample",#N/A,FALSE,"Client Input Sheet"}</definedName>
    <definedName name="wrn.sample._1" localSheetId="22" hidden="1">{"sample",#N/A,FALSE,"Client Input Sheet"}</definedName>
    <definedName name="wrn.sample._1" localSheetId="1" hidden="1">{"sample",#N/A,FALSE,"Client Input Sheet"}</definedName>
    <definedName name="wrn.sample._1" localSheetId="26" hidden="1">{"sample",#N/A,FALSE,"Client Input Sheet"}</definedName>
    <definedName name="wrn.sample._1" localSheetId="23" hidden="1">{"sample",#N/A,FALSE,"Client Input Sheet"}</definedName>
    <definedName name="wrn.sample._1" hidden="1">{"sample",#N/A,FALSE,"Client Input Sheet"}</definedName>
    <definedName name="wrn.Schedules." localSheetId="26" hidden="1">{#N/A,#N/A,FALSE,"Lse-ex";#N/A,#N/A,FALSE,"Rollover";#N/A,#N/A,FALSE,"Hist Sales";#N/A,#N/A,FALSE,"97 Occup Cst";#N/A,#N/A,FALSE,"Breakpoint";#N/A,#N/A,FALSE,"Rentroll";#N/A,#N/A,FALSE,"Hst I&amp;E";#N/A,#N/A,FALSE,"Owners";#N/A,#N/A,FALSE,"PROPS96";#N/A,#N/A,FALSE,"Props on mkt";#N/A,#N/A,FALSE,"Portfolios on mkt"}</definedName>
    <definedName name="wrn.Schedules." localSheetId="23"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17" hidden="1">{#N/A,#N/A,FALSE,"changes";#N/A,#N/A,FALSE,"Assumptions";"view1",#N/A,FALSE,"BE Analysis";"view2",#N/A,FALSE,"BE Analysis";#N/A,#N/A,FALSE,"DCF Calculation - Scenario 1";"Dollar",#N/A,FALSE,"Consolidated - Scenario 1";"CS",#N/A,FALSE,"Consolidated - Scenario 1"}</definedName>
    <definedName name="wrn.Shorten._.Version." localSheetId="18" hidden="1">{#N/A,#N/A,FALSE,"changes";#N/A,#N/A,FALSE,"Assumptions";"view1",#N/A,FALSE,"BE Analysis";"view2",#N/A,FALSE,"BE Analysis";#N/A,#N/A,FALSE,"DCF Calculation - Scenario 1";"Dollar",#N/A,FALSE,"Consolidated - Scenario 1";"CS",#N/A,FALSE,"Consolidated - Scenario 1"}</definedName>
    <definedName name="wrn.Shorten._.Version." localSheetId="19" hidden="1">{#N/A,#N/A,FALSE,"changes";#N/A,#N/A,FALSE,"Assumptions";"view1",#N/A,FALSE,"BE Analysis";"view2",#N/A,FALSE,"BE Analysis";#N/A,#N/A,FALSE,"DCF Calculation - Scenario 1";"Dollar",#N/A,FALSE,"Consolidated - Scenario 1";"CS",#N/A,FALSE,"Consolidated - Scenario 1"}</definedName>
    <definedName name="wrn.Shorten._.Version." localSheetId="20" hidden="1">{#N/A,#N/A,FALSE,"changes";#N/A,#N/A,FALSE,"Assumptions";"view1",#N/A,FALSE,"BE Analysis";"view2",#N/A,FALSE,"BE Analysis";#N/A,#N/A,FALSE,"DCF Calculation - Scenario 1";"Dollar",#N/A,FALSE,"Consolidated - Scenario 1";"CS",#N/A,FALSE,"Consolidated - Scenario 1"}</definedName>
    <definedName name="wrn.Shorten._.Version." localSheetId="21" hidden="1">{#N/A,#N/A,FALSE,"changes";#N/A,#N/A,FALSE,"Assumptions";"view1",#N/A,FALSE,"BE Analysis";"view2",#N/A,FALSE,"BE Analysis";#N/A,#N/A,FALSE,"DCF Calculation - Scenario 1";"Dollar",#N/A,FALSE,"Consolidated - Scenario 1";"CS",#N/A,FALSE,"Consolidated - Scenario 1"}</definedName>
    <definedName name="wrn.Shorten._.Version." localSheetId="22" hidden="1">{#N/A,#N/A,FALSE,"changes";#N/A,#N/A,FALSE,"Assumptions";"view1",#N/A,FALSE,"BE Analysis";"view2",#N/A,FALSE,"BE Analysis";#N/A,#N/A,FALSE,"DCF Calculation - Scenario 1";"Dollar",#N/A,FALSE,"Consolidated - Scenario 1";"CS",#N/A,FALSE,"Consolidated - Scenario 1"}</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localSheetId="26" hidden="1">{#N/A,#N/A,FALSE,"changes";#N/A,#N/A,FALSE,"Assumptions";"view1",#N/A,FALSE,"BE Analysis";"view2",#N/A,FALSE,"BE Analysis";#N/A,#N/A,FALSE,"DCF Calculation - Scenario 1";"Dollar",#N/A,FALSE,"Consolidated - Scenario 1";"CS",#N/A,FALSE,"Consolidated - Scenario 1"}</definedName>
    <definedName name="wrn.Shorten._.Version." localSheetId="23"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17" hidden="1">{#N/A,#N/A,FALSE,"changes";#N/A,#N/A,FALSE,"Assumptions";"view1",#N/A,FALSE,"BE Analysis";"view2",#N/A,FALSE,"BE Analysis";#N/A,#N/A,FALSE,"DCF Calculation - Scenario 1";"Dollar",#N/A,FALSE,"Consolidated - Scenario 1";"CS",#N/A,FALSE,"Consolidated - Scenario 1"}</definedName>
    <definedName name="wrn.Shorten._.Version._1" localSheetId="18" hidden="1">{#N/A,#N/A,FALSE,"changes";#N/A,#N/A,FALSE,"Assumptions";"view1",#N/A,FALSE,"BE Analysis";"view2",#N/A,FALSE,"BE Analysis";#N/A,#N/A,FALSE,"DCF Calculation - Scenario 1";"Dollar",#N/A,FALSE,"Consolidated - Scenario 1";"CS",#N/A,FALSE,"Consolidated - Scenario 1"}</definedName>
    <definedName name="wrn.Shorten._.Version._1" localSheetId="19" hidden="1">{#N/A,#N/A,FALSE,"changes";#N/A,#N/A,FALSE,"Assumptions";"view1",#N/A,FALSE,"BE Analysis";"view2",#N/A,FALSE,"BE Analysis";#N/A,#N/A,FALSE,"DCF Calculation - Scenario 1";"Dollar",#N/A,FALSE,"Consolidated - Scenario 1";"CS",#N/A,FALSE,"Consolidated - Scenario 1"}</definedName>
    <definedName name="wrn.Shorten._.Version._1" localSheetId="20" hidden="1">{#N/A,#N/A,FALSE,"changes";#N/A,#N/A,FALSE,"Assumptions";"view1",#N/A,FALSE,"BE Analysis";"view2",#N/A,FALSE,"BE Analysis";#N/A,#N/A,FALSE,"DCF Calculation - Scenario 1";"Dollar",#N/A,FALSE,"Consolidated - Scenario 1";"CS",#N/A,FALSE,"Consolidated - Scenario 1"}</definedName>
    <definedName name="wrn.Shorten._.Version._1" localSheetId="21" hidden="1">{#N/A,#N/A,FALSE,"changes";#N/A,#N/A,FALSE,"Assumptions";"view1",#N/A,FALSE,"BE Analysis";"view2",#N/A,FALSE,"BE Analysis";#N/A,#N/A,FALSE,"DCF Calculation - Scenario 1";"Dollar",#N/A,FALSE,"Consolidated - Scenario 1";"CS",#N/A,FALSE,"Consolidated - Scenario 1"}</definedName>
    <definedName name="wrn.Shorten._.Version._1" localSheetId="22" hidden="1">{#N/A,#N/A,FALSE,"changes";#N/A,#N/A,FALSE,"Assumptions";"view1",#N/A,FALSE,"BE Analysis";"view2",#N/A,FALSE,"BE Analysis";#N/A,#N/A,FALSE,"DCF Calculation - Scenario 1";"Dollar",#N/A,FALSE,"Consolidated - Scenario 1";"CS",#N/A,FALSE,"Consolidated - Scenario 1"}</definedName>
    <definedName name="wrn.Shorten._.Version._1" localSheetId="1" hidden="1">{#N/A,#N/A,FALSE,"changes";#N/A,#N/A,FALSE,"Assumptions";"view1",#N/A,FALSE,"BE Analysis";"view2",#N/A,FALSE,"BE Analysis";#N/A,#N/A,FALSE,"DCF Calculation - Scenario 1";"Dollar",#N/A,FALSE,"Consolidated - Scenario 1";"CS",#N/A,FALSE,"Consolidated - Scenario 1"}</definedName>
    <definedName name="wrn.Shorten._.Version._1" localSheetId="26" hidden="1">{#N/A,#N/A,FALSE,"changes";#N/A,#N/A,FALSE,"Assumptions";"view1",#N/A,FALSE,"BE Analysis";"view2",#N/A,FALSE,"BE Analysis";#N/A,#N/A,FALSE,"DCF Calculation - Scenario 1";"Dollar",#N/A,FALSE,"Consolidated - Scenario 1";"CS",#N/A,FALSE,"Consolidated - Scenario 1"}</definedName>
    <definedName name="wrn.Shorten._.Version._1" localSheetId="23"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26" hidden="1">{"FCB_ALL",#N/A;FALSE,"FCB";"GREY_ALL",#N/A;FALSE,"GREY"}</definedName>
    <definedName name="wrn.STAND_ALONE_BOTH." localSheetId="23" hidden="1">{"FCB_ALL",#N/A;FALSE,"FCB";"GREY_ALL",#N/A;FALSE,"GREY"}</definedName>
    <definedName name="wrn.STAND_ALONE_BOTH." hidden="1">{"FCB_ALL",#N/A;FALSE,"FCB";"GREY_ALL",#N/A;FALSE,"GREY"}</definedName>
    <definedName name="wrn.STMT._.OF._.CASH._.FLOWS." localSheetId="17" hidden="1">{"STMT OF CASH FLOWS",#N/A,FALSE,"Cash Flows Indirect"}</definedName>
    <definedName name="wrn.STMT._.OF._.CASH._.FLOWS." localSheetId="18" hidden="1">{"STMT OF CASH FLOWS",#N/A,FALSE,"Cash Flows Indirect"}</definedName>
    <definedName name="wrn.STMT._.OF._.CASH._.FLOWS." localSheetId="19" hidden="1">{"STMT OF CASH FLOWS",#N/A,FALSE,"Cash Flows Indirect"}</definedName>
    <definedName name="wrn.STMT._.OF._.CASH._.FLOWS." localSheetId="20" hidden="1">{"STMT OF CASH FLOWS",#N/A,FALSE,"Cash Flows Indirect"}</definedName>
    <definedName name="wrn.STMT._.OF._.CASH._.FLOWS." localSheetId="21" hidden="1">{"STMT OF CASH FLOWS",#N/A,FALSE,"Cash Flows Indirect"}</definedName>
    <definedName name="wrn.STMT._.OF._.CASH._.FLOWS." localSheetId="22" hidden="1">{"STMT OF CASH FLOWS",#N/A,FALSE,"Cash Flows Indirect"}</definedName>
    <definedName name="wrn.STMT._.OF._.CASH._.FLOWS." localSheetId="1" hidden="1">{"STMT OF CASH FLOWS",#N/A,FALSE,"Cash Flows Indirect"}</definedName>
    <definedName name="wrn.STMT._.OF._.CASH._.FLOWS." localSheetId="26" hidden="1">{"STMT OF CASH FLOWS",#N/A,FALSE,"Cash Flows Indirect"}</definedName>
    <definedName name="wrn.STMT._.OF._.CASH._.FLOWS." localSheetId="23" hidden="1">{"STMT OF CASH FLOWS",#N/A,FALSE,"Cash Flows Indirect"}</definedName>
    <definedName name="wrn.STMT._.OF._.CASH._.FLOWS." hidden="1">{"STMT OF CASH FLOWS",#N/A,FALSE,"Cash Flows Indirect"}</definedName>
    <definedName name="wrn.STMT._.OF._.CASH._.FLOWS._1" localSheetId="17" hidden="1">{"STMT OF CASH FLOWS",#N/A,FALSE,"Cash Flows Indirect"}</definedName>
    <definedName name="wrn.STMT._.OF._.CASH._.FLOWS._1" localSheetId="18" hidden="1">{"STMT OF CASH FLOWS",#N/A,FALSE,"Cash Flows Indirect"}</definedName>
    <definedName name="wrn.STMT._.OF._.CASH._.FLOWS._1" localSheetId="19" hidden="1">{"STMT OF CASH FLOWS",#N/A,FALSE,"Cash Flows Indirect"}</definedName>
    <definedName name="wrn.STMT._.OF._.CASH._.FLOWS._1" localSheetId="20" hidden="1">{"STMT OF CASH FLOWS",#N/A,FALSE,"Cash Flows Indirect"}</definedName>
    <definedName name="wrn.STMT._.OF._.CASH._.FLOWS._1" localSheetId="21" hidden="1">{"STMT OF CASH FLOWS",#N/A,FALSE,"Cash Flows Indirect"}</definedName>
    <definedName name="wrn.STMT._.OF._.CASH._.FLOWS._1" localSheetId="22" hidden="1">{"STMT OF CASH FLOWS",#N/A,FALSE,"Cash Flows Indirect"}</definedName>
    <definedName name="wrn.STMT._.OF._.CASH._.FLOWS._1" localSheetId="1" hidden="1">{"STMT OF CASH FLOWS",#N/A,FALSE,"Cash Flows Indirect"}</definedName>
    <definedName name="wrn.STMT._.OF._.CASH._.FLOWS._1" localSheetId="26" hidden="1">{"STMT OF CASH FLOWS",#N/A,FALSE,"Cash Flows Indirect"}</definedName>
    <definedName name="wrn.STMT._.OF._.CASH._.FLOWS._1" localSheetId="23" hidden="1">{"STMT OF CASH FLOWS",#N/A,FALSE,"Cash Flows Indirect"}</definedName>
    <definedName name="wrn.STMT._.OF._.CASH._.FLOWS._1" hidden="1">{"STMT OF CASH FLOWS",#N/A,FALSE,"Cash Flows Indirect"}</definedName>
    <definedName name="wrn.SUM._.OF._.UNIT._.3." localSheetId="17" hidden="1">{#N/A,#N/A,FALSE,"INPUTDATA";#N/A,#N/A,FALSE,"SUMMARY";#N/A,#N/A,FALSE,"CTAREP";#N/A,#N/A,FALSE,"CTBREP";#N/A,#N/A,FALSE,"PMG4ST86";#N/A,#N/A,FALSE,"TURBEFF";#N/A,#N/A,FALSE,"Condenser Performance"}</definedName>
    <definedName name="wrn.SUM._.OF._.UNIT._.3." localSheetId="18" hidden="1">{#N/A,#N/A,FALSE,"INPUTDATA";#N/A,#N/A,FALSE,"SUMMARY";#N/A,#N/A,FALSE,"CTAREP";#N/A,#N/A,FALSE,"CTBREP";#N/A,#N/A,FALSE,"PMG4ST86";#N/A,#N/A,FALSE,"TURBEFF";#N/A,#N/A,FALSE,"Condenser Performance"}</definedName>
    <definedName name="wrn.SUM._.OF._.UNIT._.3." localSheetId="19" hidden="1">{#N/A,#N/A,FALSE,"INPUTDATA";#N/A,#N/A,FALSE,"SUMMARY";#N/A,#N/A,FALSE,"CTAREP";#N/A,#N/A,FALSE,"CTBREP";#N/A,#N/A,FALSE,"PMG4ST86";#N/A,#N/A,FALSE,"TURBEFF";#N/A,#N/A,FALSE,"Condenser Performance"}</definedName>
    <definedName name="wrn.SUM._.OF._.UNIT._.3." localSheetId="20" hidden="1">{#N/A,#N/A,FALSE,"INPUTDATA";#N/A,#N/A,FALSE,"SUMMARY";#N/A,#N/A,FALSE,"CTAREP";#N/A,#N/A,FALSE,"CTBREP";#N/A,#N/A,FALSE,"PMG4ST86";#N/A,#N/A,FALSE,"TURBEFF";#N/A,#N/A,FALSE,"Condenser Performance"}</definedName>
    <definedName name="wrn.SUM._.OF._.UNIT._.3." localSheetId="21" hidden="1">{#N/A,#N/A,FALSE,"INPUTDATA";#N/A,#N/A,FALSE,"SUMMARY";#N/A,#N/A,FALSE,"CTAREP";#N/A,#N/A,FALSE,"CTBREP";#N/A,#N/A,FALSE,"PMG4ST86";#N/A,#N/A,FALSE,"TURBEFF";#N/A,#N/A,FALSE,"Condenser Performance"}</definedName>
    <definedName name="wrn.SUM._.OF._.UNIT._.3." localSheetId="22" hidden="1">{#N/A,#N/A,FALSE,"INPUTDATA";#N/A,#N/A,FALSE,"SUMMARY";#N/A,#N/A,FALSE,"CTAREP";#N/A,#N/A,FALSE,"CTBREP";#N/A,#N/A,FALSE,"PMG4ST86";#N/A,#N/A,FALSE,"TURBEFF";#N/A,#N/A,FALSE,"Condenser Performance"}</definedName>
    <definedName name="wrn.SUM._.OF._.UNIT._.3." localSheetId="1" hidden="1">{#N/A,#N/A,FALSE,"INPUTDATA";#N/A,#N/A,FALSE,"SUMMARY";#N/A,#N/A,FALSE,"CTAREP";#N/A,#N/A,FALSE,"CTBREP";#N/A,#N/A,FALSE,"PMG4ST86";#N/A,#N/A,FALSE,"TURBEFF";#N/A,#N/A,FALSE,"Condenser Performance"}</definedName>
    <definedName name="wrn.SUM._.OF._.UNIT._.3." localSheetId="26" hidden="1">{#N/A,#N/A,FALSE,"INPUTDATA";#N/A,#N/A,FALSE,"SUMMARY";#N/A,#N/A,FALSE,"CTAREP";#N/A,#N/A,FALSE,"CTBREP";#N/A,#N/A,FALSE,"PMG4ST86";#N/A,#N/A,FALSE,"TURBEFF";#N/A,#N/A,FALSE,"Condenser Performance"}</definedName>
    <definedName name="wrn.SUM._.OF._.UNIT._.3." localSheetId="23"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7" hidden="1">{"summary",#N/A,FALSE,"Valuation Analysis"}</definedName>
    <definedName name="wrn.summary." localSheetId="18" hidden="1">{"summary",#N/A,FALSE,"Valuation Analysis"}</definedName>
    <definedName name="wrn.summary." localSheetId="19" hidden="1">{"summary",#N/A,FALSE,"Valuation Analysis"}</definedName>
    <definedName name="wrn.summary." localSheetId="20" hidden="1">{"summary",#N/A,FALSE,"Valuation Analysis"}</definedName>
    <definedName name="wrn.summary." localSheetId="21" hidden="1">{"summary",#N/A,FALSE,"Valuation Analysis"}</definedName>
    <definedName name="wrn.summary." localSheetId="22" hidden="1">{"summary",#N/A,FALSE,"Valuation Analysis"}</definedName>
    <definedName name="wrn.summary." localSheetId="1" hidden="1">{"summary",#N/A,FALSE,"Valuation Analysis"}</definedName>
    <definedName name="wrn.summary." localSheetId="26" hidden="1">{"summary",#N/A,FALSE,"Valuation Analysis"}</definedName>
    <definedName name="wrn.summary." localSheetId="23" hidden="1">{"summary",#N/A,FALSE,"Valuation Analysis"}</definedName>
    <definedName name="wrn.summary." hidden="1">{"summary",#N/A,FALSE,"Valuation Analysis"}</definedName>
    <definedName name="wrn.summary._.schedules." localSheetId="17" hidden="1">{"summary1",#N/A,FALSE,"Summary of Values";"summary2",#N/A,FALSE,"Summary of Values"}</definedName>
    <definedName name="wrn.summary._.schedules." localSheetId="18" hidden="1">{"summary1",#N/A,FALSE,"Summary of Values";"summary2",#N/A,FALSE,"Summary of Values"}</definedName>
    <definedName name="wrn.summary._.schedules." localSheetId="19" hidden="1">{"summary1",#N/A,FALSE,"Summary of Values";"summary2",#N/A,FALSE,"Summary of Values"}</definedName>
    <definedName name="wrn.summary._.schedules." localSheetId="20" hidden="1">{"summary1",#N/A,FALSE,"Summary of Values";"summary2",#N/A,FALSE,"Summary of Values"}</definedName>
    <definedName name="wrn.summary._.schedules." localSheetId="21" hidden="1">{"summary1",#N/A,FALSE,"Summary of Values";"summary2",#N/A,FALSE,"Summary of Values"}</definedName>
    <definedName name="wrn.summary._.schedules." localSheetId="22" hidden="1">{"summary1",#N/A,FALSE,"Summary of Values";"summary2",#N/A,FALSE,"Summary of Values"}</definedName>
    <definedName name="wrn.summary._.schedules." localSheetId="1" hidden="1">{"summary1",#N/A,FALSE,"Summary of Values";"summary2",#N/A,FALSE,"Summary of Values"}</definedName>
    <definedName name="wrn.summary._.schedules." localSheetId="26" hidden="1">{"summary1",#N/A,FALSE,"Summary of Values";"summary2",#N/A,FALSE,"Summary of Values"}</definedName>
    <definedName name="wrn.summary._.schedules." localSheetId="23" hidden="1">{"summary1",#N/A,FALSE,"Summary of Values";"summary2",#N/A,FALSE,"Summary of Values"}</definedName>
    <definedName name="wrn.summary._.schedules." hidden="1">{"summary1",#N/A,FALSE,"Summary of Values";"summary2",#N/A,FALSE,"Summary of Values"}</definedName>
    <definedName name="wrn.summary._.schedules._1" localSheetId="17" hidden="1">{"summary1",#N/A,FALSE,"Summary of Values";"summary2",#N/A,FALSE,"Summary of Values"}</definedName>
    <definedName name="wrn.summary._.schedules._1" localSheetId="18" hidden="1">{"summary1",#N/A,FALSE,"Summary of Values";"summary2",#N/A,FALSE,"Summary of Values"}</definedName>
    <definedName name="wrn.summary._.schedules._1" localSheetId="19" hidden="1">{"summary1",#N/A,FALSE,"Summary of Values";"summary2",#N/A,FALSE,"Summary of Values"}</definedName>
    <definedName name="wrn.summary._.schedules._1" localSheetId="20" hidden="1">{"summary1",#N/A,FALSE,"Summary of Values";"summary2",#N/A,FALSE,"Summary of Values"}</definedName>
    <definedName name="wrn.summary._.schedules._1" localSheetId="21" hidden="1">{"summary1",#N/A,FALSE,"Summary of Values";"summary2",#N/A,FALSE,"Summary of Values"}</definedName>
    <definedName name="wrn.summary._.schedules._1" localSheetId="22" hidden="1">{"summary1",#N/A,FALSE,"Summary of Values";"summary2",#N/A,FALSE,"Summary of Values"}</definedName>
    <definedName name="wrn.summary._.schedules._1" localSheetId="1" hidden="1">{"summary1",#N/A,FALSE,"Summary of Values";"summary2",#N/A,FALSE,"Summary of Values"}</definedName>
    <definedName name="wrn.summary._.schedules._1" localSheetId="26" hidden="1">{"summary1",#N/A,FALSE,"Summary of Values";"summary2",#N/A,FALSE,"Summary of Values"}</definedName>
    <definedName name="wrn.summary._.schedules._1" localSheetId="23" hidden="1">{"summary1",#N/A,FALSE,"Summary of Values";"summary2",#N/A,FALSE,"Summary of Values"}</definedName>
    <definedName name="wrn.summary._.schedules._1" hidden="1">{"summary1",#N/A,FALSE,"Summary of Values";"summary2",#N/A,FALSE,"Summary of Values"}</definedName>
    <definedName name="wrn.summary._1" localSheetId="17" hidden="1">{"summary",#N/A,FALSE,"Valuation Analysis"}</definedName>
    <definedName name="wrn.summary._1" localSheetId="18" hidden="1">{"summary",#N/A,FALSE,"Valuation Analysis"}</definedName>
    <definedName name="wrn.summary._1" localSheetId="19" hidden="1">{"summary",#N/A,FALSE,"Valuation Analysis"}</definedName>
    <definedName name="wrn.summary._1" localSheetId="20" hidden="1">{"summary",#N/A,FALSE,"Valuation Analysis"}</definedName>
    <definedName name="wrn.summary._1" localSheetId="21" hidden="1">{"summary",#N/A,FALSE,"Valuation Analysis"}</definedName>
    <definedName name="wrn.summary._1" localSheetId="22" hidden="1">{"summary",#N/A,FALSE,"Valuation Analysis"}</definedName>
    <definedName name="wrn.summary._1" localSheetId="1" hidden="1">{"summary",#N/A,FALSE,"Valuation Analysis"}</definedName>
    <definedName name="wrn.summary._1" localSheetId="26" hidden="1">{"summary",#N/A,FALSE,"Valuation Analysis"}</definedName>
    <definedName name="wrn.summary._1" localSheetId="23" hidden="1">{"summary",#N/A,FALSE,"Valuation Analysis"}</definedName>
    <definedName name="wrn.summary._1" hidden="1">{"summary",#N/A,FALSE,"Valuation Analysis"}</definedName>
    <definedName name="wrn.Supporting._.Calculations." localSheetId="26" hidden="1">{#N/A,#N/A,FALSE,"Work performed";#N/A,#N/A,FALSE,"Resources"}</definedName>
    <definedName name="wrn.Supporting._.Calculations." localSheetId="23" hidden="1">{#N/A,#N/A,FALSE,"Work performed";#N/A,#N/A,FALSE,"Resources"}</definedName>
    <definedName name="wrn.Supporting._.Calculations." hidden="1">{#N/A,#N/A,FALSE,"Work performed";#N/A,#N/A,FALSE,"Resources"}</definedName>
    <definedName name="wrn.TAJE." localSheetId="26" hidden="1">{"TAJE",#N/A,FALSE,"TAJE"}</definedName>
    <definedName name="wrn.TAJE." localSheetId="23" hidden="1">{"TAJE",#N/A,FALSE,"TAJE"}</definedName>
    <definedName name="wrn.TAJE." hidden="1">{"TAJE",#N/A,FALSE,"TAJE"}</definedName>
    <definedName name="wrn.TAJE._1" localSheetId="26" hidden="1">{"TAJE",#N/A,FALSE,"TAJE"}</definedName>
    <definedName name="wrn.TAJE._1" localSheetId="23" hidden="1">{"TAJE",#N/A,FALSE,"TAJE"}</definedName>
    <definedName name="wrn.TAJE._1" hidden="1">{"TAJE",#N/A,FALSE,"TAJE"}</definedName>
    <definedName name="wrn.TAJE._2" localSheetId="26" hidden="1">{"TAJE",#N/A,FALSE,"TAJE"}</definedName>
    <definedName name="wrn.TAJE._2" localSheetId="23" hidden="1">{"TAJE",#N/A,FALSE,"TAJE"}</definedName>
    <definedName name="wrn.TAJE._2" hidden="1">{"TAJE",#N/A,FALSE,"TAJE"}</definedName>
    <definedName name="wrn.TAJE._3" localSheetId="26" hidden="1">{"TAJE",#N/A,FALSE,"TAJE"}</definedName>
    <definedName name="wrn.TAJE._3" localSheetId="23" hidden="1">{"TAJE",#N/A,FALSE,"TAJE"}</definedName>
    <definedName name="wrn.TAJE._3" hidden="1">{"TAJE",#N/A,FALSE,"TAJE"}</definedName>
    <definedName name="wrn.Tax._.Accrual." localSheetId="26" hidden="1">{#N/A,#N/A,TRUE,"TAXPROV";#N/A,#N/A,TRUE,"FLOWTHRU";#N/A,#N/A,TRUE,"SCHEDULE M'S";#N/A,#N/A,TRUE,"PLANT M'S";#N/A,#N/A,TRUE,"TAXJE"}</definedName>
    <definedName name="wrn.Tax._.Accrual." localSheetId="23" hidden="1">{#N/A,#N/A,TRUE,"TAXPROV";#N/A,#N/A,TRUE,"FLOWTHRU";#N/A,#N/A,TRUE,"SCHEDULE M'S";#N/A,#N/A,TRUE,"PLANT M'S";#N/A,#N/A,TRUE,"TAXJE"}</definedName>
    <definedName name="wrn.Tax._.Accrual." hidden="1">{#N/A,#N/A,TRUE,"TAXPROV";#N/A,#N/A,TRUE,"FLOWTHRU";#N/A,#N/A,TRUE,"SCHEDULE M'S";#N/A,#N/A,TRUE,"PLANT M'S";#N/A,#N/A,TRUE,"TAXJE"}</definedName>
    <definedName name="wrn.TB._.ALL._.ACCTS." localSheetId="17" hidden="1">{"BALANCE SHEET ACCTS",#N/A,TRUE,"Working Trial Balance";"INCOME STMT ACCTS",#N/A,TRUE,"Working Trial Balance"}</definedName>
    <definedName name="wrn.TB._.ALL._.ACCTS." localSheetId="18" hidden="1">{"BALANCE SHEET ACCTS",#N/A,TRUE,"Working Trial Balance";"INCOME STMT ACCTS",#N/A,TRUE,"Working Trial Balance"}</definedName>
    <definedName name="wrn.TB._.ALL._.ACCTS." localSheetId="19" hidden="1">{"BALANCE SHEET ACCTS",#N/A,TRUE,"Working Trial Balance";"INCOME STMT ACCTS",#N/A,TRUE,"Working Trial Balance"}</definedName>
    <definedName name="wrn.TB._.ALL._.ACCTS." localSheetId="20" hidden="1">{"BALANCE SHEET ACCTS",#N/A,TRUE,"Working Trial Balance";"INCOME STMT ACCTS",#N/A,TRUE,"Working Trial Balance"}</definedName>
    <definedName name="wrn.TB._.ALL._.ACCTS." localSheetId="21" hidden="1">{"BALANCE SHEET ACCTS",#N/A,TRUE,"Working Trial Balance";"INCOME STMT ACCTS",#N/A,TRUE,"Working Trial Balance"}</definedName>
    <definedName name="wrn.TB._.ALL._.ACCTS." localSheetId="22" hidden="1">{"BALANCE SHEET ACCTS",#N/A,TRUE,"Working Trial Balance";"INCOME STMT ACCTS",#N/A,TRUE,"Working Trial Balance"}</definedName>
    <definedName name="wrn.TB._.ALL._.ACCTS." localSheetId="1" hidden="1">{"BALANCE SHEET ACCTS",#N/A,TRUE,"Working Trial Balance";"INCOME STMT ACCTS",#N/A,TRUE,"Working Trial Balance"}</definedName>
    <definedName name="wrn.TB._.ALL._.ACCTS." localSheetId="26" hidden="1">{"BALANCE SHEET ACCTS",#N/A,TRUE,"Working Trial Balance";"INCOME STMT ACCTS",#N/A,TRUE,"Working Trial Balance"}</definedName>
    <definedName name="wrn.TB._.ALL._.ACCTS." localSheetId="23"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17" hidden="1">{"BALANCE SHEET ACCTS",#N/A,TRUE,"Working Trial Balance";"INCOME STMT ACCTS",#N/A,TRUE,"Working Trial Balance"}</definedName>
    <definedName name="wrn.TB._.ALL._.ACCTS._1" localSheetId="18" hidden="1">{"BALANCE SHEET ACCTS",#N/A,TRUE,"Working Trial Balance";"INCOME STMT ACCTS",#N/A,TRUE,"Working Trial Balance"}</definedName>
    <definedName name="wrn.TB._.ALL._.ACCTS._1" localSheetId="19" hidden="1">{"BALANCE SHEET ACCTS",#N/A,TRUE,"Working Trial Balance";"INCOME STMT ACCTS",#N/A,TRUE,"Working Trial Balance"}</definedName>
    <definedName name="wrn.TB._.ALL._.ACCTS._1" localSheetId="20" hidden="1">{"BALANCE SHEET ACCTS",#N/A,TRUE,"Working Trial Balance";"INCOME STMT ACCTS",#N/A,TRUE,"Working Trial Balance"}</definedName>
    <definedName name="wrn.TB._.ALL._.ACCTS._1" localSheetId="21" hidden="1">{"BALANCE SHEET ACCTS",#N/A,TRUE,"Working Trial Balance";"INCOME STMT ACCTS",#N/A,TRUE,"Working Trial Balance"}</definedName>
    <definedName name="wrn.TB._.ALL._.ACCTS._1" localSheetId="22" hidden="1">{"BALANCE SHEET ACCTS",#N/A,TRUE,"Working Trial Balance";"INCOME STMT ACCTS",#N/A,TRUE,"Working Trial Balance"}</definedName>
    <definedName name="wrn.TB._.ALL._.ACCTS._1" localSheetId="1" hidden="1">{"BALANCE SHEET ACCTS",#N/A,TRUE,"Working Trial Balance";"INCOME STMT ACCTS",#N/A,TRUE,"Working Trial Balance"}</definedName>
    <definedName name="wrn.TB._.ALL._.ACCTS._1" localSheetId="26" hidden="1">{"BALANCE SHEET ACCTS",#N/A,TRUE,"Working Trial Balance";"INCOME STMT ACCTS",#N/A,TRUE,"Working Trial Balance"}</definedName>
    <definedName name="wrn.TB._.ALL._.ACCTS._1" localSheetId="23"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17" hidden="1">{"BALANCE SHEET ACCTS",#N/A,FALSE,"Working Trial Balance"}</definedName>
    <definedName name="wrn.TB._.BALANCE._.SHEET." localSheetId="18" hidden="1">{"BALANCE SHEET ACCTS",#N/A,FALSE,"Working Trial Balance"}</definedName>
    <definedName name="wrn.TB._.BALANCE._.SHEET." localSheetId="19" hidden="1">{"BALANCE SHEET ACCTS",#N/A,FALSE,"Working Trial Balance"}</definedName>
    <definedName name="wrn.TB._.BALANCE._.SHEET." localSheetId="20" hidden="1">{"BALANCE SHEET ACCTS",#N/A,FALSE,"Working Trial Balance"}</definedName>
    <definedName name="wrn.TB._.BALANCE._.SHEET." localSheetId="21" hidden="1">{"BALANCE SHEET ACCTS",#N/A,FALSE,"Working Trial Balance"}</definedName>
    <definedName name="wrn.TB._.BALANCE._.SHEET." localSheetId="22" hidden="1">{"BALANCE SHEET ACCTS",#N/A,FALSE,"Working Trial Balance"}</definedName>
    <definedName name="wrn.TB._.BALANCE._.SHEET." localSheetId="1" hidden="1">{"BALANCE SHEET ACCTS",#N/A,FALSE,"Working Trial Balance"}</definedName>
    <definedName name="wrn.TB._.BALANCE._.SHEET." localSheetId="26" hidden="1">{"BALANCE SHEET ACCTS",#N/A,FALSE,"Working Trial Balance"}</definedName>
    <definedName name="wrn.TB._.BALANCE._.SHEET." localSheetId="23" hidden="1">{"BALANCE SHEET ACCTS",#N/A,FALSE,"Working Trial Balance"}</definedName>
    <definedName name="wrn.TB._.BALANCE._.SHEET." hidden="1">{"BALANCE SHEET ACCTS",#N/A,FALSE,"Working Trial Balance"}</definedName>
    <definedName name="wrn.TB._.BALANCE._.SHEET._1" localSheetId="17" hidden="1">{"BALANCE SHEET ACCTS",#N/A,FALSE,"Working Trial Balance"}</definedName>
    <definedName name="wrn.TB._.BALANCE._.SHEET._1" localSheetId="18" hidden="1">{"BALANCE SHEET ACCTS",#N/A,FALSE,"Working Trial Balance"}</definedName>
    <definedName name="wrn.TB._.BALANCE._.SHEET._1" localSheetId="19" hidden="1">{"BALANCE SHEET ACCTS",#N/A,FALSE,"Working Trial Balance"}</definedName>
    <definedName name="wrn.TB._.BALANCE._.SHEET._1" localSheetId="20" hidden="1">{"BALANCE SHEET ACCTS",#N/A,FALSE,"Working Trial Balance"}</definedName>
    <definedName name="wrn.TB._.BALANCE._.SHEET._1" localSheetId="21" hidden="1">{"BALANCE SHEET ACCTS",#N/A,FALSE,"Working Trial Balance"}</definedName>
    <definedName name="wrn.TB._.BALANCE._.SHEET._1" localSheetId="22" hidden="1">{"BALANCE SHEET ACCTS",#N/A,FALSE,"Working Trial Balance"}</definedName>
    <definedName name="wrn.TB._.BALANCE._.SHEET._1" localSheetId="1" hidden="1">{"BALANCE SHEET ACCTS",#N/A,FALSE,"Working Trial Balance"}</definedName>
    <definedName name="wrn.TB._.BALANCE._.SHEET._1" localSheetId="26" hidden="1">{"BALANCE SHEET ACCTS",#N/A,FALSE,"Working Trial Balance"}</definedName>
    <definedName name="wrn.TB._.BALANCE._.SHEET._1" localSheetId="23" hidden="1">{"BALANCE SHEET ACCTS",#N/A,FALSE,"Working Trial Balance"}</definedName>
    <definedName name="wrn.TB._.BALANCE._.SHEET._1" hidden="1">{"BALANCE SHEET ACCTS",#N/A,FALSE,"Working Trial Balance"}</definedName>
    <definedName name="wrn.TB._.EXPLANATIONS." localSheetId="17" hidden="1">{"EXPLANATIONS",#N/A,FALSE,"Working Trial Balance"}</definedName>
    <definedName name="wrn.TB._.EXPLANATIONS." localSheetId="18" hidden="1">{"EXPLANATIONS",#N/A,FALSE,"Working Trial Balance"}</definedName>
    <definedName name="wrn.TB._.EXPLANATIONS." localSheetId="19" hidden="1">{"EXPLANATIONS",#N/A,FALSE,"Working Trial Balance"}</definedName>
    <definedName name="wrn.TB._.EXPLANATIONS." localSheetId="20" hidden="1">{"EXPLANATIONS",#N/A,FALSE,"Working Trial Balance"}</definedName>
    <definedName name="wrn.TB._.EXPLANATIONS." localSheetId="21" hidden="1">{"EXPLANATIONS",#N/A,FALSE,"Working Trial Balance"}</definedName>
    <definedName name="wrn.TB._.EXPLANATIONS." localSheetId="22" hidden="1">{"EXPLANATIONS",#N/A,FALSE,"Working Trial Balance"}</definedName>
    <definedName name="wrn.TB._.EXPLANATIONS." localSheetId="1" hidden="1">{"EXPLANATIONS",#N/A,FALSE,"Working Trial Balance"}</definedName>
    <definedName name="wrn.TB._.EXPLANATIONS." localSheetId="26" hidden="1">{"EXPLANATIONS",#N/A,FALSE,"Working Trial Balance"}</definedName>
    <definedName name="wrn.TB._.EXPLANATIONS." localSheetId="23" hidden="1">{"EXPLANATIONS",#N/A,FALSE,"Working Trial Balance"}</definedName>
    <definedName name="wrn.TB._.EXPLANATIONS." hidden="1">{"EXPLANATIONS",#N/A,FALSE,"Working Trial Balance"}</definedName>
    <definedName name="wrn.TB._.EXPLANATIONS._1" localSheetId="17" hidden="1">{"EXPLANATIONS",#N/A,FALSE,"Working Trial Balance"}</definedName>
    <definedName name="wrn.TB._.EXPLANATIONS._1" localSheetId="18" hidden="1">{"EXPLANATIONS",#N/A,FALSE,"Working Trial Balance"}</definedName>
    <definedName name="wrn.TB._.EXPLANATIONS._1" localSheetId="19" hidden="1">{"EXPLANATIONS",#N/A,FALSE,"Working Trial Balance"}</definedName>
    <definedName name="wrn.TB._.EXPLANATIONS._1" localSheetId="20" hidden="1">{"EXPLANATIONS",#N/A,FALSE,"Working Trial Balance"}</definedName>
    <definedName name="wrn.TB._.EXPLANATIONS._1" localSheetId="21" hidden="1">{"EXPLANATIONS",#N/A,FALSE,"Working Trial Balance"}</definedName>
    <definedName name="wrn.TB._.EXPLANATIONS._1" localSheetId="22" hidden="1">{"EXPLANATIONS",#N/A,FALSE,"Working Trial Balance"}</definedName>
    <definedName name="wrn.TB._.EXPLANATIONS._1" localSheetId="1" hidden="1">{"EXPLANATIONS",#N/A,FALSE,"Working Trial Balance"}</definedName>
    <definedName name="wrn.TB._.EXPLANATIONS._1" localSheetId="26" hidden="1">{"EXPLANATIONS",#N/A,FALSE,"Working Trial Balance"}</definedName>
    <definedName name="wrn.TB._.EXPLANATIONS._1" localSheetId="23" hidden="1">{"EXPLANATIONS",#N/A,FALSE,"Working Trial Balance"}</definedName>
    <definedName name="wrn.TB._.EXPLANATIONS._1" hidden="1">{"EXPLANATIONS",#N/A,FALSE,"Working Trial Balance"}</definedName>
    <definedName name="wrn.TB._.INCOME._.STMT." localSheetId="17" hidden="1">{"INCOME STMT ACCTS",#N/A,FALSE,"Working Trial Balance"}</definedName>
    <definedName name="wrn.TB._.INCOME._.STMT." localSheetId="18" hidden="1">{"INCOME STMT ACCTS",#N/A,FALSE,"Working Trial Balance"}</definedName>
    <definedName name="wrn.TB._.INCOME._.STMT." localSheetId="19" hidden="1">{"INCOME STMT ACCTS",#N/A,FALSE,"Working Trial Balance"}</definedName>
    <definedName name="wrn.TB._.INCOME._.STMT." localSheetId="20" hidden="1">{"INCOME STMT ACCTS",#N/A,FALSE,"Working Trial Balance"}</definedName>
    <definedName name="wrn.TB._.INCOME._.STMT." localSheetId="21" hidden="1">{"INCOME STMT ACCTS",#N/A,FALSE,"Working Trial Balance"}</definedName>
    <definedName name="wrn.TB._.INCOME._.STMT." localSheetId="22" hidden="1">{"INCOME STMT ACCTS",#N/A,FALSE,"Working Trial Balance"}</definedName>
    <definedName name="wrn.TB._.INCOME._.STMT." localSheetId="1" hidden="1">{"INCOME STMT ACCTS",#N/A,FALSE,"Working Trial Balance"}</definedName>
    <definedName name="wrn.TB._.INCOME._.STMT." localSheetId="26" hidden="1">{"INCOME STMT ACCTS",#N/A,FALSE,"Working Trial Balance"}</definedName>
    <definedName name="wrn.TB._.INCOME._.STMT." localSheetId="23" hidden="1">{"INCOME STMT ACCTS",#N/A,FALSE,"Working Trial Balance"}</definedName>
    <definedName name="wrn.TB._.INCOME._.STMT." hidden="1">{"INCOME STMT ACCTS",#N/A,FALSE,"Working Trial Balance"}</definedName>
    <definedName name="wrn.TB._.INCOME._.STMT._1" localSheetId="17" hidden="1">{"INCOME STMT ACCTS",#N/A,FALSE,"Working Trial Balance"}</definedName>
    <definedName name="wrn.TB._.INCOME._.STMT._1" localSheetId="18" hidden="1">{"INCOME STMT ACCTS",#N/A,FALSE,"Working Trial Balance"}</definedName>
    <definedName name="wrn.TB._.INCOME._.STMT._1" localSheetId="19" hidden="1">{"INCOME STMT ACCTS",#N/A,FALSE,"Working Trial Balance"}</definedName>
    <definedName name="wrn.TB._.INCOME._.STMT._1" localSheetId="20" hidden="1">{"INCOME STMT ACCTS",#N/A,FALSE,"Working Trial Balance"}</definedName>
    <definedName name="wrn.TB._.INCOME._.STMT._1" localSheetId="21" hidden="1">{"INCOME STMT ACCTS",#N/A,FALSE,"Working Trial Balance"}</definedName>
    <definedName name="wrn.TB._.INCOME._.STMT._1" localSheetId="22" hidden="1">{"INCOME STMT ACCTS",#N/A,FALSE,"Working Trial Balance"}</definedName>
    <definedName name="wrn.TB._.INCOME._.STMT._1" localSheetId="1" hidden="1">{"INCOME STMT ACCTS",#N/A,FALSE,"Working Trial Balance"}</definedName>
    <definedName name="wrn.TB._.INCOME._.STMT._1" localSheetId="26" hidden="1">{"INCOME STMT ACCTS",#N/A,FALSE,"Working Trial Balance"}</definedName>
    <definedName name="wrn.TB._.INCOME._.STMT._1" localSheetId="23" hidden="1">{"INCOME STMT ACCTS",#N/A,FALSE,"Working Trial Balance"}</definedName>
    <definedName name="wrn.TB._.INCOME._.STMT._1" hidden="1">{"INCOME STMT ACCTS",#N/A,FALSE,"Working Trial Balance"}</definedName>
    <definedName name="wrn.TB3." localSheetId="26" hidden="1">{"TB3",#N/A,FALSE,"INCOME"}</definedName>
    <definedName name="wrn.TB3." localSheetId="23" hidden="1">{"TB3",#N/A,FALSE,"INCOME"}</definedName>
    <definedName name="wrn.TB3." hidden="1">{"TB3",#N/A,FALSE,"INCOME"}</definedName>
    <definedName name="wrn.TB3._1" localSheetId="26" hidden="1">{"TB3",#N/A,FALSE,"INCOME"}</definedName>
    <definedName name="wrn.TB3._1" localSheetId="23" hidden="1">{"TB3",#N/A,FALSE,"INCOME"}</definedName>
    <definedName name="wrn.TB3._1" hidden="1">{"TB3",#N/A,FALSE,"INCOME"}</definedName>
    <definedName name="wrn.TB3._2" localSheetId="26" hidden="1">{"TB3",#N/A,FALSE,"INCOME"}</definedName>
    <definedName name="wrn.TB3._2" localSheetId="23" hidden="1">{"TB3",#N/A,FALSE,"INCOME"}</definedName>
    <definedName name="wrn.TB3._2" hidden="1">{"TB3",#N/A,FALSE,"INCOME"}</definedName>
    <definedName name="wrn.TB3._3" localSheetId="26" hidden="1">{"TB3",#N/A,FALSE,"INCOME"}</definedName>
    <definedName name="wrn.TB3._3" localSheetId="23" hidden="1">{"TB3",#N/A,FALSE,"INCOME"}</definedName>
    <definedName name="wrn.TB3._3" hidden="1">{"TB3",#N/A,FALSE,"INCOME"}</definedName>
    <definedName name="wrn.technology." localSheetId="17" hidden="1">{"developed valuation",#N/A,FALSE,"Valuation Analysis";"developed income statement",#N/A,FALSE,"Abbreviated Income Statement";"inprocess valuation",#N/A,FALSE,"Valuation Analysis";"inprocess income statement",#N/A,FALSE,"Abbreviated Income Statement"}</definedName>
    <definedName name="wrn.technology." localSheetId="18" hidden="1">{"developed valuation",#N/A,FALSE,"Valuation Analysis";"developed income statement",#N/A,FALSE,"Abbreviated Income Statement";"inprocess valuation",#N/A,FALSE,"Valuation Analysis";"inprocess income statement",#N/A,FALSE,"Abbreviated Income Statement"}</definedName>
    <definedName name="wrn.technology." localSheetId="19" hidden="1">{"developed valuation",#N/A,FALSE,"Valuation Analysis";"developed income statement",#N/A,FALSE,"Abbreviated Income Statement";"inprocess valuation",#N/A,FALSE,"Valuation Analysis";"inprocess income statement",#N/A,FALSE,"Abbreviated Income Statement"}</definedName>
    <definedName name="wrn.technology." localSheetId="20" hidden="1">{"developed valuation",#N/A,FALSE,"Valuation Analysis";"developed income statement",#N/A,FALSE,"Abbreviated Income Statement";"inprocess valuation",#N/A,FALSE,"Valuation Analysis";"inprocess income statement",#N/A,FALSE,"Abbreviated Income Statement"}</definedName>
    <definedName name="wrn.technology." localSheetId="21" hidden="1">{"developed valuation",#N/A,FALSE,"Valuation Analysis";"developed income statement",#N/A,FALSE,"Abbreviated Income Statement";"inprocess valuation",#N/A,FALSE,"Valuation Analysis";"inprocess income statement",#N/A,FALSE,"Abbreviated Income Statement"}</definedName>
    <definedName name="wrn.technology." localSheetId="22" hidden="1">{"developed valuation",#N/A,FALSE,"Valuation Analysis";"developed income statement",#N/A,FALSE,"Abbreviated Income Statement";"inprocess valuation",#N/A,FALSE,"Valuation Analysis";"inprocess income statement",#N/A,FALSE,"Abbreviated Income Statement"}</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localSheetId="26" hidden="1">{"developed valuation",#N/A,FALSE,"Valuation Analysis";"developed income statement",#N/A,FALSE,"Abbreviated Income Statement";"inprocess valuation",#N/A,FALSE,"Valuation Analysis";"inprocess income statement",#N/A,FALSE,"Abbreviated Income Statement"}</definedName>
    <definedName name="wrn.technology." localSheetId="23"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17" hidden="1">{"developed valuation",#N/A,FALSE,"Valuation Analysis";"developed income statement",#N/A,FALSE,"Abbreviated Income Statement";"inprocess valuation",#N/A,FALSE,"Valuation Analysis";"inprocess income statement",#N/A,FALSE,"Abbreviated Income Statement"}</definedName>
    <definedName name="wrn.technology._1" localSheetId="18" hidden="1">{"developed valuation",#N/A,FALSE,"Valuation Analysis";"developed income statement",#N/A,FALSE,"Abbreviated Income Statement";"inprocess valuation",#N/A,FALSE,"Valuation Analysis";"inprocess income statement",#N/A,FALSE,"Abbreviated Income Statement"}</definedName>
    <definedName name="wrn.technology._1" localSheetId="19" hidden="1">{"developed valuation",#N/A,FALSE,"Valuation Analysis";"developed income statement",#N/A,FALSE,"Abbreviated Income Statement";"inprocess valuation",#N/A,FALSE,"Valuation Analysis";"inprocess income statement",#N/A,FALSE,"Abbreviated Income Statement"}</definedName>
    <definedName name="wrn.technology._1" localSheetId="20" hidden="1">{"developed valuation",#N/A,FALSE,"Valuation Analysis";"developed income statement",#N/A,FALSE,"Abbreviated Income Statement";"inprocess valuation",#N/A,FALSE,"Valuation Analysis";"inprocess income statement",#N/A,FALSE,"Abbreviated Income Statement"}</definedName>
    <definedName name="wrn.technology._1" localSheetId="21" hidden="1">{"developed valuation",#N/A,FALSE,"Valuation Analysis";"developed income statement",#N/A,FALSE,"Abbreviated Income Statement";"inprocess valuation",#N/A,FALSE,"Valuation Analysis";"inprocess income statement",#N/A,FALSE,"Abbreviated Income Statement"}</definedName>
    <definedName name="wrn.technology._1" localSheetId="22" hidden="1">{"developed valuation",#N/A,FALSE,"Valuation Analysis";"developed income statement",#N/A,FALSE,"Abbreviated Income Statement";"inprocess valuation",#N/A,FALSE,"Valuation Analysis";"inprocess income statement",#N/A,FALSE,"Abbreviated Income Statement"}</definedName>
    <definedName name="wrn.technology._1" localSheetId="1" hidden="1">{"developed valuation",#N/A,FALSE,"Valuation Analysis";"developed income statement",#N/A,FALSE,"Abbreviated Income Statement";"inprocess valuation",#N/A,FALSE,"Valuation Analysis";"inprocess income statement",#N/A,FALSE,"Abbreviated Income Statement"}</definedName>
    <definedName name="wrn.technology._1" localSheetId="26" hidden="1">{"developed valuation",#N/A,FALSE,"Valuation Analysis";"developed income statement",#N/A,FALSE,"Abbreviated Income Statement";"inprocess valuation",#N/A,FALSE,"Valuation Analysis";"inprocess income statement",#N/A,FALSE,"Abbreviated Income Statement"}</definedName>
    <definedName name="wrn.technology._1" localSheetId="23"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26" hidden="1">{"acc1",#N/A,TRUE,"Accrual";"ACC2",#N/A,TRUE,"Accrual"}</definedName>
    <definedName name="wrn.TEST." localSheetId="23" hidden="1">{"acc1",#N/A,TRUE,"Accrual";"ACC2",#N/A,TRUE,"Accrual"}</definedName>
    <definedName name="wrn.TEST." hidden="1">{"acc1",#N/A,TRUE,"Accrual";"ACC2",#N/A,TRUE,"Accrual"}</definedName>
    <definedName name="wrn.test1." localSheetId="17" hidden="1">{"Income Statement",#N/A,FALSE,"CFMODEL";"Balance Sheet",#N/A,FALSE,"CFMODEL"}</definedName>
    <definedName name="wrn.test1." localSheetId="18" hidden="1">{"Income Statement",#N/A,FALSE,"CFMODEL";"Balance Sheet",#N/A,FALSE,"CFMODEL"}</definedName>
    <definedName name="wrn.test1." localSheetId="19" hidden="1">{"Income Statement",#N/A,FALSE,"CFMODEL";"Balance Sheet",#N/A,FALSE,"CFMODEL"}</definedName>
    <definedName name="wrn.test1." localSheetId="20" hidden="1">{"Income Statement",#N/A,FALSE,"CFMODEL";"Balance Sheet",#N/A,FALSE,"CFMODEL"}</definedName>
    <definedName name="wrn.test1." localSheetId="21" hidden="1">{"Income Statement",#N/A,FALSE,"CFMODEL";"Balance Sheet",#N/A,FALSE,"CFMODEL"}</definedName>
    <definedName name="wrn.test1." localSheetId="22" hidden="1">{"Income Statement",#N/A,FALSE,"CFMODEL";"Balance Sheet",#N/A,FALSE,"CFMODEL"}</definedName>
    <definedName name="wrn.test1." localSheetId="1" hidden="1">{"Income Statement",#N/A,FALSE,"CFMODEL";"Balance Sheet",#N/A,FALSE,"CFMODEL"}</definedName>
    <definedName name="wrn.test1." localSheetId="26" hidden="1">{"Income Statement",#N/A,FALSE,"CFMODEL";"Balance Sheet",#N/A,FALSE,"CFMODEL"}</definedName>
    <definedName name="wrn.test1." localSheetId="23" hidden="1">{"Income Statement",#N/A,FALSE,"CFMODEL";"Balance Sheet",#N/A,FALSE,"CFMODEL"}</definedName>
    <definedName name="wrn.test1." hidden="1">{"Income Statement",#N/A,FALSE,"CFMODEL";"Balance Sheet",#N/A,FALSE,"CFMODEL"}</definedName>
    <definedName name="wrn.test1._1" localSheetId="17" hidden="1">{"Income Statement",#N/A,FALSE,"CFMODEL";"Balance Sheet",#N/A,FALSE,"CFMODEL"}</definedName>
    <definedName name="wrn.test1._1" localSheetId="18" hidden="1">{"Income Statement",#N/A,FALSE,"CFMODEL";"Balance Sheet",#N/A,FALSE,"CFMODEL"}</definedName>
    <definedName name="wrn.test1._1" localSheetId="19" hidden="1">{"Income Statement",#N/A,FALSE,"CFMODEL";"Balance Sheet",#N/A,FALSE,"CFMODEL"}</definedName>
    <definedName name="wrn.test1._1" localSheetId="20" hidden="1">{"Income Statement",#N/A,FALSE,"CFMODEL";"Balance Sheet",#N/A,FALSE,"CFMODEL"}</definedName>
    <definedName name="wrn.test1._1" localSheetId="21" hidden="1">{"Income Statement",#N/A,FALSE,"CFMODEL";"Balance Sheet",#N/A,FALSE,"CFMODEL"}</definedName>
    <definedName name="wrn.test1._1" localSheetId="22" hidden="1">{"Income Statement",#N/A,FALSE,"CFMODEL";"Balance Sheet",#N/A,FALSE,"CFMODEL"}</definedName>
    <definedName name="wrn.test1._1" localSheetId="1" hidden="1">{"Income Statement",#N/A,FALSE,"CFMODEL";"Balance Sheet",#N/A,FALSE,"CFMODEL"}</definedName>
    <definedName name="wrn.test1._1" localSheetId="26" hidden="1">{"Income Statement",#N/A,FALSE,"CFMODEL";"Balance Sheet",#N/A,FALSE,"CFMODEL"}</definedName>
    <definedName name="wrn.test1._1" localSheetId="23" hidden="1">{"Income Statement",#N/A,FALSE,"CFMODEL";"Balance Sheet",#N/A,FALSE,"CFMODEL"}</definedName>
    <definedName name="wrn.test1._1" hidden="1">{"Income Statement",#N/A,FALSE,"CFMODEL";"Balance Sheet",#N/A,FALSE,"CFMODEL"}</definedName>
    <definedName name="wrn.test2." localSheetId="17" hidden="1">{"SourcesUses",#N/A,TRUE,"CFMODEL";"TransOverview",#N/A,TRUE,"CFMODEL"}</definedName>
    <definedName name="wrn.test2." localSheetId="18" hidden="1">{"SourcesUses",#N/A,TRUE,"CFMODEL";"TransOverview",#N/A,TRUE,"CFMODEL"}</definedName>
    <definedName name="wrn.test2." localSheetId="19" hidden="1">{"SourcesUses",#N/A,TRUE,"CFMODEL";"TransOverview",#N/A,TRUE,"CFMODEL"}</definedName>
    <definedName name="wrn.test2." localSheetId="20" hidden="1">{"SourcesUses",#N/A,TRUE,"CFMODEL";"TransOverview",#N/A,TRUE,"CFMODEL"}</definedName>
    <definedName name="wrn.test2." localSheetId="21" hidden="1">{"SourcesUses",#N/A,TRUE,"CFMODEL";"TransOverview",#N/A,TRUE,"CFMODEL"}</definedName>
    <definedName name="wrn.test2." localSheetId="22" hidden="1">{"SourcesUses",#N/A,TRUE,"CFMODEL";"TransOverview",#N/A,TRUE,"CFMODEL"}</definedName>
    <definedName name="wrn.test2." localSheetId="1" hidden="1">{"SourcesUses",#N/A,TRUE,"CFMODEL";"TransOverview",#N/A,TRUE,"CFMODEL"}</definedName>
    <definedName name="wrn.test2." localSheetId="26" hidden="1">{"SourcesUses",#N/A,TRUE,"CFMODEL";"TransOverview",#N/A,TRUE,"CFMODEL"}</definedName>
    <definedName name="wrn.test2." localSheetId="23" hidden="1">{"SourcesUses",#N/A,TRUE,"CFMODEL";"TransOverview",#N/A,TRUE,"CFMODEL"}</definedName>
    <definedName name="wrn.test2." hidden="1">{"SourcesUses",#N/A,TRUE,"CFMODEL";"TransOverview",#N/A,TRUE,"CFMODEL"}</definedName>
    <definedName name="wrn.test2._1" localSheetId="17" hidden="1">{"SourcesUses",#N/A,TRUE,"CFMODEL";"TransOverview",#N/A,TRUE,"CFMODEL"}</definedName>
    <definedName name="wrn.test2._1" localSheetId="18" hidden="1">{"SourcesUses",#N/A,TRUE,"CFMODEL";"TransOverview",#N/A,TRUE,"CFMODEL"}</definedName>
    <definedName name="wrn.test2._1" localSheetId="19" hidden="1">{"SourcesUses",#N/A,TRUE,"CFMODEL";"TransOverview",#N/A,TRUE,"CFMODEL"}</definedName>
    <definedName name="wrn.test2._1" localSheetId="20" hidden="1">{"SourcesUses",#N/A,TRUE,"CFMODEL";"TransOverview",#N/A,TRUE,"CFMODEL"}</definedName>
    <definedName name="wrn.test2._1" localSheetId="21" hidden="1">{"SourcesUses",#N/A,TRUE,"CFMODEL";"TransOverview",#N/A,TRUE,"CFMODEL"}</definedName>
    <definedName name="wrn.test2._1" localSheetId="22" hidden="1">{"SourcesUses",#N/A,TRUE,"CFMODEL";"TransOverview",#N/A,TRUE,"CFMODEL"}</definedName>
    <definedName name="wrn.test2._1" localSheetId="1" hidden="1">{"SourcesUses",#N/A,TRUE,"CFMODEL";"TransOverview",#N/A,TRUE,"CFMODEL"}</definedName>
    <definedName name="wrn.test2._1" localSheetId="26" hidden="1">{"SourcesUses",#N/A,TRUE,"CFMODEL";"TransOverview",#N/A,TRUE,"CFMODEL"}</definedName>
    <definedName name="wrn.test2._1" localSheetId="23" hidden="1">{"SourcesUses",#N/A,TRUE,"CFMODEL";"TransOverview",#N/A,TRUE,"CFMODEL"}</definedName>
    <definedName name="wrn.test2._1" hidden="1">{"SourcesUses",#N/A,TRUE,"CFMODEL";"TransOverview",#N/A,TRUE,"CFMODEL"}</definedName>
    <definedName name="wrn.test3." localSheetId="17" hidden="1">{"SourcesUses",#N/A,TRUE,#N/A;"TransOverview",#N/A,TRUE,"CFMODEL"}</definedName>
    <definedName name="wrn.test3." localSheetId="18" hidden="1">{"SourcesUses",#N/A,TRUE,#N/A;"TransOverview",#N/A,TRUE,"CFMODEL"}</definedName>
    <definedName name="wrn.test3." localSheetId="19" hidden="1">{"SourcesUses",#N/A,TRUE,#N/A;"TransOverview",#N/A,TRUE,"CFMODEL"}</definedName>
    <definedName name="wrn.test3." localSheetId="20" hidden="1">{"SourcesUses",#N/A,TRUE,#N/A;"TransOverview",#N/A,TRUE,"CFMODEL"}</definedName>
    <definedName name="wrn.test3." localSheetId="21" hidden="1">{"SourcesUses",#N/A,TRUE,#N/A;"TransOverview",#N/A,TRUE,"CFMODEL"}</definedName>
    <definedName name="wrn.test3." localSheetId="22" hidden="1">{"SourcesUses",#N/A,TRUE,#N/A;"TransOverview",#N/A,TRUE,"CFMODEL"}</definedName>
    <definedName name="wrn.test3." localSheetId="1" hidden="1">{"SourcesUses",#N/A,TRUE,#N/A;"TransOverview",#N/A,TRUE,"CFMODEL"}</definedName>
    <definedName name="wrn.test3." localSheetId="26" hidden="1">{"SourcesUses",#N/A,TRUE,#N/A;"TransOverview",#N/A,TRUE,"CFMODEL"}</definedName>
    <definedName name="wrn.test3." localSheetId="23" hidden="1">{"SourcesUses",#N/A,TRUE,#N/A;"TransOverview",#N/A,TRUE,"CFMODEL"}</definedName>
    <definedName name="wrn.test3." hidden="1">{"SourcesUses",#N/A,TRUE,#N/A;"TransOverview",#N/A,TRUE,"CFMODEL"}</definedName>
    <definedName name="wrn.test3._1" localSheetId="17" hidden="1">{"SourcesUses",#N/A,TRUE,#N/A;"TransOverview",#N/A,TRUE,"CFMODEL"}</definedName>
    <definedName name="wrn.test3._1" localSheetId="18" hidden="1">{"SourcesUses",#N/A,TRUE,#N/A;"TransOverview",#N/A,TRUE,"CFMODEL"}</definedName>
    <definedName name="wrn.test3._1" localSheetId="19" hidden="1">{"SourcesUses",#N/A,TRUE,#N/A;"TransOverview",#N/A,TRUE,"CFMODEL"}</definedName>
    <definedName name="wrn.test3._1" localSheetId="20" hidden="1">{"SourcesUses",#N/A,TRUE,#N/A;"TransOverview",#N/A,TRUE,"CFMODEL"}</definedName>
    <definedName name="wrn.test3._1" localSheetId="21" hidden="1">{"SourcesUses",#N/A,TRUE,#N/A;"TransOverview",#N/A,TRUE,"CFMODEL"}</definedName>
    <definedName name="wrn.test3._1" localSheetId="22" hidden="1">{"SourcesUses",#N/A,TRUE,#N/A;"TransOverview",#N/A,TRUE,"CFMODEL"}</definedName>
    <definedName name="wrn.test3._1" localSheetId="1" hidden="1">{"SourcesUses",#N/A,TRUE,#N/A;"TransOverview",#N/A,TRUE,"CFMODEL"}</definedName>
    <definedName name="wrn.test3._1" localSheetId="26" hidden="1">{"SourcesUses",#N/A,TRUE,#N/A;"TransOverview",#N/A,TRUE,"CFMODEL"}</definedName>
    <definedName name="wrn.test3._1" localSheetId="23" hidden="1">{"SourcesUses",#N/A,TRUE,#N/A;"TransOverview",#N/A,TRUE,"CFMODEL"}</definedName>
    <definedName name="wrn.test3._1" hidden="1">{"SourcesUses",#N/A,TRUE,#N/A;"TransOverview",#N/A,TRUE,"CFMODEL"}</definedName>
    <definedName name="wrn.test4." localSheetId="17" hidden="1">{"SourcesUses",#N/A,TRUE,"FundsFlow";"TransOverview",#N/A,TRUE,"FundsFlow"}</definedName>
    <definedName name="wrn.test4." localSheetId="18" hidden="1">{"SourcesUses",#N/A,TRUE,"FundsFlow";"TransOverview",#N/A,TRUE,"FundsFlow"}</definedName>
    <definedName name="wrn.test4." localSheetId="19" hidden="1">{"SourcesUses",#N/A,TRUE,"FundsFlow";"TransOverview",#N/A,TRUE,"FundsFlow"}</definedName>
    <definedName name="wrn.test4." localSheetId="20" hidden="1">{"SourcesUses",#N/A,TRUE,"FundsFlow";"TransOverview",#N/A,TRUE,"FundsFlow"}</definedName>
    <definedName name="wrn.test4." localSheetId="21" hidden="1">{"SourcesUses",#N/A,TRUE,"FundsFlow";"TransOverview",#N/A,TRUE,"FundsFlow"}</definedName>
    <definedName name="wrn.test4." localSheetId="22" hidden="1">{"SourcesUses",#N/A,TRUE,"FundsFlow";"TransOverview",#N/A,TRUE,"FundsFlow"}</definedName>
    <definedName name="wrn.test4." localSheetId="1" hidden="1">{"SourcesUses",#N/A,TRUE,"FundsFlow";"TransOverview",#N/A,TRUE,"FundsFlow"}</definedName>
    <definedName name="wrn.test4." localSheetId="26" hidden="1">{"SourcesUses",#N/A,TRUE,"FundsFlow";"TransOverview",#N/A,TRUE,"FundsFlow"}</definedName>
    <definedName name="wrn.test4." localSheetId="23" hidden="1">{"SourcesUses",#N/A,TRUE,"FundsFlow";"TransOverview",#N/A,TRUE,"FundsFlow"}</definedName>
    <definedName name="wrn.test4." hidden="1">{"SourcesUses",#N/A,TRUE,"FundsFlow";"TransOverview",#N/A,TRUE,"FundsFlow"}</definedName>
    <definedName name="wrn.test4._1" localSheetId="17" hidden="1">{"SourcesUses",#N/A,TRUE,"FundsFlow";"TransOverview",#N/A,TRUE,"FundsFlow"}</definedName>
    <definedName name="wrn.test4._1" localSheetId="18" hidden="1">{"SourcesUses",#N/A,TRUE,"FundsFlow";"TransOverview",#N/A,TRUE,"FundsFlow"}</definedName>
    <definedName name="wrn.test4._1" localSheetId="19" hidden="1">{"SourcesUses",#N/A,TRUE,"FundsFlow";"TransOverview",#N/A,TRUE,"FundsFlow"}</definedName>
    <definedName name="wrn.test4._1" localSheetId="20" hidden="1">{"SourcesUses",#N/A,TRUE,"FundsFlow";"TransOverview",#N/A,TRUE,"FundsFlow"}</definedName>
    <definedName name="wrn.test4._1" localSheetId="21" hidden="1">{"SourcesUses",#N/A,TRUE,"FundsFlow";"TransOverview",#N/A,TRUE,"FundsFlow"}</definedName>
    <definedName name="wrn.test4._1" localSheetId="22" hidden="1">{"SourcesUses",#N/A,TRUE,"FundsFlow";"TransOverview",#N/A,TRUE,"FundsFlow"}</definedName>
    <definedName name="wrn.test4._1" localSheetId="1" hidden="1">{"SourcesUses",#N/A,TRUE,"FundsFlow";"TransOverview",#N/A,TRUE,"FundsFlow"}</definedName>
    <definedName name="wrn.test4._1" localSheetId="26" hidden="1">{"SourcesUses",#N/A,TRUE,"FundsFlow";"TransOverview",#N/A,TRUE,"FundsFlow"}</definedName>
    <definedName name="wrn.test4._1" localSheetId="23" hidden="1">{"SourcesUses",#N/A,TRUE,"FundsFlow";"TransOverview",#N/A,TRUE,"FundsFlow"}</definedName>
    <definedName name="wrn.test4._1" hidden="1">{"SourcesUses",#N/A,TRUE,"FundsFlow";"TransOverview",#N/A,TRUE,"FundsFlow"}</definedName>
    <definedName name="wrn.TESTS." localSheetId="17" hidden="1">{"PAGE_1",#N/A,FALSE,"MONTH"}</definedName>
    <definedName name="wrn.TESTS." localSheetId="18" hidden="1">{"PAGE_1",#N/A,FALSE,"MONTH"}</definedName>
    <definedName name="wrn.TESTS." localSheetId="19" hidden="1">{"PAGE_1",#N/A,FALSE,"MONTH"}</definedName>
    <definedName name="wrn.TESTS." localSheetId="20" hidden="1">{"PAGE_1",#N/A,FALSE,"MONTH"}</definedName>
    <definedName name="wrn.TESTS." localSheetId="21" hidden="1">{"PAGE_1",#N/A,FALSE,"MONTH"}</definedName>
    <definedName name="wrn.TESTS." localSheetId="22" hidden="1">{"PAGE_1",#N/A,FALSE,"MONTH"}</definedName>
    <definedName name="wrn.TESTS." localSheetId="1" hidden="1">{"PAGE_1",#N/A,FALSE,"MONTH"}</definedName>
    <definedName name="wrn.TESTS." localSheetId="26" hidden="1">{"PAGE_1",#N/A,FALSE,"MONTH"}</definedName>
    <definedName name="wrn.TESTS." localSheetId="23" hidden="1">{"PAGE_1",#N/A,FALSE,"MONTH"}</definedName>
    <definedName name="wrn.TESTS." hidden="1">{"PAGE_1",#N/A,FALSE,"MONTH"}</definedName>
    <definedName name="wrn.Total._.Company._.Reforecast._.Print." localSheetId="26"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2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17" hidden="1">{#N/A,#N/A,FALSE,"System Totals";#N/A,#N/A,FALSE,"SegA";#N/A,#N/A,FALSE,"SegB";#N/A,#N/A,FALSE,"SegC";#N/A,#N/A,FALSE,"SegD";#N/A,#N/A,FALSE,"SegE";#N/A,#N/A,FALSE,"SegF";#N/A,#N/A,FALSE,"SegG"}</definedName>
    <definedName name="wrn.Total._.Printout." localSheetId="18" hidden="1">{#N/A,#N/A,FALSE,"System Totals";#N/A,#N/A,FALSE,"SegA";#N/A,#N/A,FALSE,"SegB";#N/A,#N/A,FALSE,"SegC";#N/A,#N/A,FALSE,"SegD";#N/A,#N/A,FALSE,"SegE";#N/A,#N/A,FALSE,"SegF";#N/A,#N/A,FALSE,"SegG"}</definedName>
    <definedName name="wrn.Total._.Printout." localSheetId="19" hidden="1">{#N/A,#N/A,FALSE,"System Totals";#N/A,#N/A,FALSE,"SegA";#N/A,#N/A,FALSE,"SegB";#N/A,#N/A,FALSE,"SegC";#N/A,#N/A,FALSE,"SegD";#N/A,#N/A,FALSE,"SegE";#N/A,#N/A,FALSE,"SegF";#N/A,#N/A,FALSE,"SegG"}</definedName>
    <definedName name="wrn.Total._.Printout." localSheetId="20" hidden="1">{#N/A,#N/A,FALSE,"System Totals";#N/A,#N/A,FALSE,"SegA";#N/A,#N/A,FALSE,"SegB";#N/A,#N/A,FALSE,"SegC";#N/A,#N/A,FALSE,"SegD";#N/A,#N/A,FALSE,"SegE";#N/A,#N/A,FALSE,"SegF";#N/A,#N/A,FALSE,"SegG"}</definedName>
    <definedName name="wrn.Total._.Printout." localSheetId="21" hidden="1">{#N/A,#N/A,FALSE,"System Totals";#N/A,#N/A,FALSE,"SegA";#N/A,#N/A,FALSE,"SegB";#N/A,#N/A,FALSE,"SegC";#N/A,#N/A,FALSE,"SegD";#N/A,#N/A,FALSE,"SegE";#N/A,#N/A,FALSE,"SegF";#N/A,#N/A,FALSE,"SegG"}</definedName>
    <definedName name="wrn.Total._.Printout." localSheetId="22" hidden="1">{#N/A,#N/A,FALSE,"System Totals";#N/A,#N/A,FALSE,"SegA";#N/A,#N/A,FALSE,"SegB";#N/A,#N/A,FALSE,"SegC";#N/A,#N/A,FALSE,"SegD";#N/A,#N/A,FALSE,"SegE";#N/A,#N/A,FALSE,"SegF";#N/A,#N/A,FALSE,"SegG"}</definedName>
    <definedName name="wrn.Total._.Printout." localSheetId="1" hidden="1">{#N/A,#N/A,FALSE,"System Totals";#N/A,#N/A,FALSE,"SegA";#N/A,#N/A,FALSE,"SegB";#N/A,#N/A,FALSE,"SegC";#N/A,#N/A,FALSE,"SegD";#N/A,#N/A,FALSE,"SegE";#N/A,#N/A,FALSE,"SegF";#N/A,#N/A,FALSE,"SegG"}</definedName>
    <definedName name="wrn.Total._.Printout." localSheetId="26" hidden="1">{#N/A,#N/A,FALSE,"System Totals";#N/A,#N/A,FALSE,"SegA";#N/A,#N/A,FALSE,"SegB";#N/A,#N/A,FALSE,"SegC";#N/A,#N/A,FALSE,"SegD";#N/A,#N/A,FALSE,"SegE";#N/A,#N/A,FALSE,"SegF";#N/A,#N/A,FALSE,"SegG"}</definedName>
    <definedName name="wrn.Total._.Printout." localSheetId="23"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26" hidden="1">{#N/A,#N/A,FALSE;"Inc Stmt",#N/A,#N/A;FALSE,"Indirect Costs",#N/A;#N/A,FALSE,"Capital"}</definedName>
    <definedName name="wrn.Track." localSheetId="23" hidden="1">{#N/A,#N/A,FALSE;"Inc Stmt",#N/A,#N/A;FALSE,"Indirect Costs",#N/A;#N/A,FALSE,"Capital"}</definedName>
    <definedName name="wrn.Track." hidden="1">{#N/A,#N/A,FALSE;"Inc Stmt",#N/A,#N/A;FALSE,"Indirect Costs",#N/A;#N/A,FALSE,"Capital"}</definedName>
    <definedName name="wrn.trademark._.and._.trade._.name." localSheetId="17" hidden="1">{"trademark1",#N/A,FALSE,"Trademark(s) and Trade Name(s)"}</definedName>
    <definedName name="wrn.trademark._.and._.trade._.name." localSheetId="18" hidden="1">{"trademark1",#N/A,FALSE,"Trademark(s) and Trade Name(s)"}</definedName>
    <definedName name="wrn.trademark._.and._.trade._.name." localSheetId="19" hidden="1">{"trademark1",#N/A,FALSE,"Trademark(s) and Trade Name(s)"}</definedName>
    <definedName name="wrn.trademark._.and._.trade._.name." localSheetId="20" hidden="1">{"trademark1",#N/A,FALSE,"Trademark(s) and Trade Name(s)"}</definedName>
    <definedName name="wrn.trademark._.and._.trade._.name." localSheetId="21" hidden="1">{"trademark1",#N/A,FALSE,"Trademark(s) and Trade Name(s)"}</definedName>
    <definedName name="wrn.trademark._.and._.trade._.name." localSheetId="22" hidden="1">{"trademark1",#N/A,FALSE,"Trademark(s) and Trade Name(s)"}</definedName>
    <definedName name="wrn.trademark._.and._.trade._.name." localSheetId="1" hidden="1">{"trademark1",#N/A,FALSE,"Trademark(s) and Trade Name(s)"}</definedName>
    <definedName name="wrn.trademark._.and._.trade._.name." localSheetId="26" hidden="1">{"trademark1",#N/A,FALSE,"Trademark(s) and Trade Name(s)"}</definedName>
    <definedName name="wrn.trademark._.and._.trade._.name." localSheetId="23" hidden="1">{"trademark1",#N/A,FALSE,"Trademark(s) and Trade Name(s)"}</definedName>
    <definedName name="wrn.trademark._.and._.trade._.name." hidden="1">{"trademark1",#N/A,FALSE,"Trademark(s) and Trade Name(s)"}</definedName>
    <definedName name="wrn.trademark._.and._.trade._.name._1" localSheetId="17" hidden="1">{"trademark1",#N/A,FALSE,"Trademark(s) and Trade Name(s)"}</definedName>
    <definedName name="wrn.trademark._.and._.trade._.name._1" localSheetId="18" hidden="1">{"trademark1",#N/A,FALSE,"Trademark(s) and Trade Name(s)"}</definedName>
    <definedName name="wrn.trademark._.and._.trade._.name._1" localSheetId="19" hidden="1">{"trademark1",#N/A,FALSE,"Trademark(s) and Trade Name(s)"}</definedName>
    <definedName name="wrn.trademark._.and._.trade._.name._1" localSheetId="20" hidden="1">{"trademark1",#N/A,FALSE,"Trademark(s) and Trade Name(s)"}</definedName>
    <definedName name="wrn.trademark._.and._.trade._.name._1" localSheetId="21" hidden="1">{"trademark1",#N/A,FALSE,"Trademark(s) and Trade Name(s)"}</definedName>
    <definedName name="wrn.trademark._.and._.trade._.name._1" localSheetId="22" hidden="1">{"trademark1",#N/A,FALSE,"Trademark(s) and Trade Name(s)"}</definedName>
    <definedName name="wrn.trademark._.and._.trade._.name._1" localSheetId="1" hidden="1">{"trademark1",#N/A,FALSE,"Trademark(s) and Trade Name(s)"}</definedName>
    <definedName name="wrn.trademark._.and._.trade._.name._1" localSheetId="26" hidden="1">{"trademark1",#N/A,FALSE,"Trademark(s) and Trade Name(s)"}</definedName>
    <definedName name="wrn.trademark._.and._.trade._.name._1" localSheetId="23" hidden="1">{"trademark1",#N/A,FALSE,"Trademark(s) and Trade Name(s)"}</definedName>
    <definedName name="wrn.trademark._.and._.trade._.name._1" hidden="1">{"trademark1",#N/A,FALSE,"Trademark(s) and Trade Name(s)"}</definedName>
    <definedName name="wrn.Trading._.Summary." localSheetId="26" hidden="1">{#N/A;#N/A;FALSE;"Trading Summary"}</definedName>
    <definedName name="wrn.Trading._.Summary." localSheetId="23" hidden="1">{#N/A;#N/A;FALSE;"Trading Summary"}</definedName>
    <definedName name="wrn.Trading._.Summary." hidden="1">{#N/A;#N/A;FALSE;"Trading Summary"}</definedName>
    <definedName name="wrn.Unit._.Financials." localSheetId="1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2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7" hidden="1">{#N/A,#N/A,FALSE,"Expenditures";#N/A,#N/A,FALSE,"Property Placed In-Service";#N/A,#N/A,FALSE,"Removals";#N/A,#N/A,FALSE,"Retirements";#N/A,#N/A,FALSE,"CWIP Balances";#N/A,#N/A,FALSE,"CWIP_Expend_Ratios";#N/A,#N/A,FALSE,"CWIP_Yr_End"}</definedName>
    <definedName name="wrn.USIM_Data_Abbrev." localSheetId="18" hidden="1">{#N/A,#N/A,FALSE,"Expenditures";#N/A,#N/A,FALSE,"Property Placed In-Service";#N/A,#N/A,FALSE,"Removals";#N/A,#N/A,FALSE,"Retirements";#N/A,#N/A,FALSE,"CWIP Balances";#N/A,#N/A,FALSE,"CWIP_Expend_Ratios";#N/A,#N/A,FALSE,"CWIP_Yr_End"}</definedName>
    <definedName name="wrn.USIM_Data_Abbrev." localSheetId="19" hidden="1">{#N/A,#N/A,FALSE,"Expenditures";#N/A,#N/A,FALSE,"Property Placed In-Service";#N/A,#N/A,FALSE,"Removals";#N/A,#N/A,FALSE,"Retirements";#N/A,#N/A,FALSE,"CWIP Balances";#N/A,#N/A,FALSE,"CWIP_Expend_Ratios";#N/A,#N/A,FALSE,"CWIP_Yr_End"}</definedName>
    <definedName name="wrn.USIM_Data_Abbrev." localSheetId="20" hidden="1">{#N/A,#N/A,FALSE,"Expenditures";#N/A,#N/A,FALSE,"Property Placed In-Service";#N/A,#N/A,FALSE,"Removals";#N/A,#N/A,FALSE,"Retirements";#N/A,#N/A,FALSE,"CWIP Balances";#N/A,#N/A,FALSE,"CWIP_Expend_Ratios";#N/A,#N/A,FALSE,"CWIP_Yr_End"}</definedName>
    <definedName name="wrn.USIM_Data_Abbrev." localSheetId="21" hidden="1">{#N/A,#N/A,FALSE,"Expenditures";#N/A,#N/A,FALSE,"Property Placed In-Service";#N/A,#N/A,FALSE,"Removals";#N/A,#N/A,FALSE,"Retirements";#N/A,#N/A,FALSE,"CWIP Balances";#N/A,#N/A,FALSE,"CWIP_Expend_Ratios";#N/A,#N/A,FALSE,"CWIP_Yr_End"}</definedName>
    <definedName name="wrn.USIM_Data_Abbrev." localSheetId="22" hidden="1">{#N/A,#N/A,FALSE,"Expenditures";#N/A,#N/A,FALSE,"Property Placed In-Service";#N/A,#N/A,FALSE,"Removals";#N/A,#N/A,FALSE,"Retirements";#N/A,#N/A,FALSE,"CWIP Balances";#N/A,#N/A,FALSE,"CWIP_Expend_Ratios";#N/A,#N/A,FALSE,"CWIP_Yr_End"}</definedName>
    <definedName name="wrn.USIM_Data_Abbrev." localSheetId="1" hidden="1">{#N/A,#N/A,FALSE,"Expenditures";#N/A,#N/A,FALSE,"Property Placed In-Service";#N/A,#N/A,FALSE,"Removals";#N/A,#N/A,FALSE,"Retirements";#N/A,#N/A,FALSE,"CWIP Balances";#N/A,#N/A,FALSE,"CWIP_Expend_Ratios";#N/A,#N/A,FALSE,"CWIP_Yr_End"}</definedName>
    <definedName name="wrn.USIM_Data_Abbrev." localSheetId="26" hidden="1">{#N/A,#N/A,FALSE,"Expenditures";#N/A,#N/A,FALSE,"Property Placed In-Service";#N/A,#N/A,FALSE,"Removals";#N/A,#N/A,FALSE,"Retirements";#N/A,#N/A,FALSE,"CWIP Balances";#N/A,#N/A,FALSE,"CWIP_Expend_Ratios";#N/A,#N/A,FALSE,"CWIP_Yr_End"}</definedName>
    <definedName name="wrn.USIM_Data_Abbrev." localSheetId="23"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17" hidden="1">{#N/A,#N/A,FALSE,"Expenditures";#N/A,#N/A,FALSE,"Property Placed In-Service";#N/A,#N/A,FALSE,"Removals";#N/A,#N/A,FALSE,"Retirements";#N/A,#N/A,FALSE,"CWIP Balances";#N/A,#N/A,FALSE,"CWIP_Expend_Ratios";#N/A,#N/A,FALSE,"CWIP_Yr_End"}</definedName>
    <definedName name="wrn.USIM_Data_Abbrev._1" localSheetId="18" hidden="1">{#N/A,#N/A,FALSE,"Expenditures";#N/A,#N/A,FALSE,"Property Placed In-Service";#N/A,#N/A,FALSE,"Removals";#N/A,#N/A,FALSE,"Retirements";#N/A,#N/A,FALSE,"CWIP Balances";#N/A,#N/A,FALSE,"CWIP_Expend_Ratios";#N/A,#N/A,FALSE,"CWIP_Yr_End"}</definedName>
    <definedName name="wrn.USIM_Data_Abbrev._1" localSheetId="19" hidden="1">{#N/A,#N/A,FALSE,"Expenditures";#N/A,#N/A,FALSE,"Property Placed In-Service";#N/A,#N/A,FALSE,"Removals";#N/A,#N/A,FALSE,"Retirements";#N/A,#N/A,FALSE,"CWIP Balances";#N/A,#N/A,FALSE,"CWIP_Expend_Ratios";#N/A,#N/A,FALSE,"CWIP_Yr_End"}</definedName>
    <definedName name="wrn.USIM_Data_Abbrev._1" localSheetId="20" hidden="1">{#N/A,#N/A,FALSE,"Expenditures";#N/A,#N/A,FALSE,"Property Placed In-Service";#N/A,#N/A,FALSE,"Removals";#N/A,#N/A,FALSE,"Retirements";#N/A,#N/A,FALSE,"CWIP Balances";#N/A,#N/A,FALSE,"CWIP_Expend_Ratios";#N/A,#N/A,FALSE,"CWIP_Yr_End"}</definedName>
    <definedName name="wrn.USIM_Data_Abbrev._1" localSheetId="21" hidden="1">{#N/A,#N/A,FALSE,"Expenditures";#N/A,#N/A,FALSE,"Property Placed In-Service";#N/A,#N/A,FALSE,"Removals";#N/A,#N/A,FALSE,"Retirements";#N/A,#N/A,FALSE,"CWIP Balances";#N/A,#N/A,FALSE,"CWIP_Expend_Ratios";#N/A,#N/A,FALSE,"CWIP_Yr_End"}</definedName>
    <definedName name="wrn.USIM_Data_Abbrev._1" localSheetId="22" hidden="1">{#N/A,#N/A,FALSE,"Expenditures";#N/A,#N/A,FALSE,"Property Placed In-Service";#N/A,#N/A,FALSE,"Removals";#N/A,#N/A,FALSE,"Retirements";#N/A,#N/A,FALSE,"CWIP Balances";#N/A,#N/A,FALSE,"CWIP_Expend_Ratios";#N/A,#N/A,FALSE,"CWIP_Yr_End"}</definedName>
    <definedName name="wrn.USIM_Data_Abbrev._1" localSheetId="1" hidden="1">{#N/A,#N/A,FALSE,"Expenditures";#N/A,#N/A,FALSE,"Property Placed In-Service";#N/A,#N/A,FALSE,"Removals";#N/A,#N/A,FALSE,"Retirements";#N/A,#N/A,FALSE,"CWIP Balances";#N/A,#N/A,FALSE,"CWIP_Expend_Ratios";#N/A,#N/A,FALSE,"CWIP_Yr_End"}</definedName>
    <definedName name="wrn.USIM_Data_Abbrev._1" localSheetId="26" hidden="1">{#N/A,#N/A,FALSE,"Expenditures";#N/A,#N/A,FALSE,"Property Placed In-Service";#N/A,#N/A,FALSE,"Removals";#N/A,#N/A,FALSE,"Retirements";#N/A,#N/A,FALSE,"CWIP Balances";#N/A,#N/A,FALSE,"CWIP_Expend_Ratios";#N/A,#N/A,FALSE,"CWIP_Yr_End"}</definedName>
    <definedName name="wrn.USIM_Data_Abbrev._1" localSheetId="23"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17" hidden="1">{#N/A,#N/A,FALSE,"Expenditures";#N/A,#N/A,FALSE,"Property Placed In-Service";#N/A,#N/A,FALSE,"Removals";#N/A,#N/A,FALSE,"Retirements";#N/A,#N/A,FALSE,"CWIP Balances";#N/A,#N/A,FALSE,"CWIP_Expend_Ratios";#N/A,#N/A,FALSE,"CWIP_Yr_End"}</definedName>
    <definedName name="wrn.USIM_Data_Abbrev._1_1" localSheetId="18" hidden="1">{#N/A,#N/A,FALSE,"Expenditures";#N/A,#N/A,FALSE,"Property Placed In-Service";#N/A,#N/A,FALSE,"Removals";#N/A,#N/A,FALSE,"Retirements";#N/A,#N/A,FALSE,"CWIP Balances";#N/A,#N/A,FALSE,"CWIP_Expend_Ratios";#N/A,#N/A,FALSE,"CWIP_Yr_End"}</definedName>
    <definedName name="wrn.USIM_Data_Abbrev._1_1" localSheetId="19" hidden="1">{#N/A,#N/A,FALSE,"Expenditures";#N/A,#N/A,FALSE,"Property Placed In-Service";#N/A,#N/A,FALSE,"Removals";#N/A,#N/A,FALSE,"Retirements";#N/A,#N/A,FALSE,"CWIP Balances";#N/A,#N/A,FALSE,"CWIP_Expend_Ratios";#N/A,#N/A,FALSE,"CWIP_Yr_End"}</definedName>
    <definedName name="wrn.USIM_Data_Abbrev._1_1" localSheetId="20" hidden="1">{#N/A,#N/A,FALSE,"Expenditures";#N/A,#N/A,FALSE,"Property Placed In-Service";#N/A,#N/A,FALSE,"Removals";#N/A,#N/A,FALSE,"Retirements";#N/A,#N/A,FALSE,"CWIP Balances";#N/A,#N/A,FALSE,"CWIP_Expend_Ratios";#N/A,#N/A,FALSE,"CWIP_Yr_End"}</definedName>
    <definedName name="wrn.USIM_Data_Abbrev._1_1" localSheetId="21" hidden="1">{#N/A,#N/A,FALSE,"Expenditures";#N/A,#N/A,FALSE,"Property Placed In-Service";#N/A,#N/A,FALSE,"Removals";#N/A,#N/A,FALSE,"Retirements";#N/A,#N/A,FALSE,"CWIP Balances";#N/A,#N/A,FALSE,"CWIP_Expend_Ratios";#N/A,#N/A,FALSE,"CWIP_Yr_End"}</definedName>
    <definedName name="wrn.USIM_Data_Abbrev._1_1" localSheetId="22" hidden="1">{#N/A,#N/A,FALSE,"Expenditures";#N/A,#N/A,FALSE,"Property Placed In-Service";#N/A,#N/A,FALSE,"Removals";#N/A,#N/A,FALSE,"Retirements";#N/A,#N/A,FALSE,"CWIP Balances";#N/A,#N/A,FALSE,"CWIP_Expend_Ratios";#N/A,#N/A,FALSE,"CWIP_Yr_End"}</definedName>
    <definedName name="wrn.USIM_Data_Abbrev._1_1" localSheetId="1" hidden="1">{#N/A,#N/A,FALSE,"Expenditures";#N/A,#N/A,FALSE,"Property Placed In-Service";#N/A,#N/A,FALSE,"Removals";#N/A,#N/A,FALSE,"Retirements";#N/A,#N/A,FALSE,"CWIP Balances";#N/A,#N/A,FALSE,"CWIP_Expend_Ratios";#N/A,#N/A,FALSE,"CWIP_Yr_End"}</definedName>
    <definedName name="wrn.USIM_Data_Abbrev._1_1" localSheetId="26" hidden="1">{#N/A,#N/A,FALSE,"Expenditures";#N/A,#N/A,FALSE,"Property Placed In-Service";#N/A,#N/A,FALSE,"Removals";#N/A,#N/A,FALSE,"Retirements";#N/A,#N/A,FALSE,"CWIP Balances";#N/A,#N/A,FALSE,"CWIP_Expend_Ratios";#N/A,#N/A,FALSE,"CWIP_Yr_End"}</definedName>
    <definedName name="wrn.USIM_Data_Abbrev._1_1" localSheetId="23"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17" hidden="1">{#N/A,#N/A,FALSE,"Expenditures";#N/A,#N/A,FALSE,"Property Placed In-Service";#N/A,#N/A,FALSE,"Removals";#N/A,#N/A,FALSE,"Retirements";#N/A,#N/A,FALSE,"CWIP Balances";#N/A,#N/A,FALSE,"CWIP_Expend_Ratios";#N/A,#N/A,FALSE,"CWIP_Yr_End"}</definedName>
    <definedName name="wrn.USIM_Data_Abbrev._1_2" localSheetId="18" hidden="1">{#N/A,#N/A,FALSE,"Expenditures";#N/A,#N/A,FALSE,"Property Placed In-Service";#N/A,#N/A,FALSE,"Removals";#N/A,#N/A,FALSE,"Retirements";#N/A,#N/A,FALSE,"CWIP Balances";#N/A,#N/A,FALSE,"CWIP_Expend_Ratios";#N/A,#N/A,FALSE,"CWIP_Yr_End"}</definedName>
    <definedName name="wrn.USIM_Data_Abbrev._1_2" localSheetId="19" hidden="1">{#N/A,#N/A,FALSE,"Expenditures";#N/A,#N/A,FALSE,"Property Placed In-Service";#N/A,#N/A,FALSE,"Removals";#N/A,#N/A,FALSE,"Retirements";#N/A,#N/A,FALSE,"CWIP Balances";#N/A,#N/A,FALSE,"CWIP_Expend_Ratios";#N/A,#N/A,FALSE,"CWIP_Yr_End"}</definedName>
    <definedName name="wrn.USIM_Data_Abbrev._1_2" localSheetId="20" hidden="1">{#N/A,#N/A,FALSE,"Expenditures";#N/A,#N/A,FALSE,"Property Placed In-Service";#N/A,#N/A,FALSE,"Removals";#N/A,#N/A,FALSE,"Retirements";#N/A,#N/A,FALSE,"CWIP Balances";#N/A,#N/A,FALSE,"CWIP_Expend_Ratios";#N/A,#N/A,FALSE,"CWIP_Yr_End"}</definedName>
    <definedName name="wrn.USIM_Data_Abbrev._1_2" localSheetId="21" hidden="1">{#N/A,#N/A,FALSE,"Expenditures";#N/A,#N/A,FALSE,"Property Placed In-Service";#N/A,#N/A,FALSE,"Removals";#N/A,#N/A,FALSE,"Retirements";#N/A,#N/A,FALSE,"CWIP Balances";#N/A,#N/A,FALSE,"CWIP_Expend_Ratios";#N/A,#N/A,FALSE,"CWIP_Yr_End"}</definedName>
    <definedName name="wrn.USIM_Data_Abbrev._1_2" localSheetId="22" hidden="1">{#N/A,#N/A,FALSE,"Expenditures";#N/A,#N/A,FALSE,"Property Placed In-Service";#N/A,#N/A,FALSE,"Removals";#N/A,#N/A,FALSE,"Retirements";#N/A,#N/A,FALSE,"CWIP Balances";#N/A,#N/A,FALSE,"CWIP_Expend_Ratios";#N/A,#N/A,FALSE,"CWIP_Yr_End"}</definedName>
    <definedName name="wrn.USIM_Data_Abbrev._1_2" localSheetId="1" hidden="1">{#N/A,#N/A,FALSE,"Expenditures";#N/A,#N/A,FALSE,"Property Placed In-Service";#N/A,#N/A,FALSE,"Removals";#N/A,#N/A,FALSE,"Retirements";#N/A,#N/A,FALSE,"CWIP Balances";#N/A,#N/A,FALSE,"CWIP_Expend_Ratios";#N/A,#N/A,FALSE,"CWIP_Yr_End"}</definedName>
    <definedName name="wrn.USIM_Data_Abbrev._1_2" localSheetId="26" hidden="1">{#N/A,#N/A,FALSE,"Expenditures";#N/A,#N/A,FALSE,"Property Placed In-Service";#N/A,#N/A,FALSE,"Removals";#N/A,#N/A,FALSE,"Retirements";#N/A,#N/A,FALSE,"CWIP Balances";#N/A,#N/A,FALSE,"CWIP_Expend_Ratios";#N/A,#N/A,FALSE,"CWIP_Yr_End"}</definedName>
    <definedName name="wrn.USIM_Data_Abbrev._1_2" localSheetId="23"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17" hidden="1">{#N/A,#N/A,FALSE,"Expenditures";#N/A,#N/A,FALSE,"Property Placed In-Service";#N/A,#N/A,FALSE,"Removals";#N/A,#N/A,FALSE,"Retirements";#N/A,#N/A,FALSE,"CWIP Balances";#N/A,#N/A,FALSE,"CWIP_Expend_Ratios";#N/A,#N/A,FALSE,"CWIP_Yr_End"}</definedName>
    <definedName name="wrn.USIM_Data_Abbrev._1_3" localSheetId="18" hidden="1">{#N/A,#N/A,FALSE,"Expenditures";#N/A,#N/A,FALSE,"Property Placed In-Service";#N/A,#N/A,FALSE,"Removals";#N/A,#N/A,FALSE,"Retirements";#N/A,#N/A,FALSE,"CWIP Balances";#N/A,#N/A,FALSE,"CWIP_Expend_Ratios";#N/A,#N/A,FALSE,"CWIP_Yr_End"}</definedName>
    <definedName name="wrn.USIM_Data_Abbrev._1_3" localSheetId="19" hidden="1">{#N/A,#N/A,FALSE,"Expenditures";#N/A,#N/A,FALSE,"Property Placed In-Service";#N/A,#N/A,FALSE,"Removals";#N/A,#N/A,FALSE,"Retirements";#N/A,#N/A,FALSE,"CWIP Balances";#N/A,#N/A,FALSE,"CWIP_Expend_Ratios";#N/A,#N/A,FALSE,"CWIP_Yr_End"}</definedName>
    <definedName name="wrn.USIM_Data_Abbrev._1_3" localSheetId="20" hidden="1">{#N/A,#N/A,FALSE,"Expenditures";#N/A,#N/A,FALSE,"Property Placed In-Service";#N/A,#N/A,FALSE,"Removals";#N/A,#N/A,FALSE,"Retirements";#N/A,#N/A,FALSE,"CWIP Balances";#N/A,#N/A,FALSE,"CWIP_Expend_Ratios";#N/A,#N/A,FALSE,"CWIP_Yr_End"}</definedName>
    <definedName name="wrn.USIM_Data_Abbrev._1_3" localSheetId="21" hidden="1">{#N/A,#N/A,FALSE,"Expenditures";#N/A,#N/A,FALSE,"Property Placed In-Service";#N/A,#N/A,FALSE,"Removals";#N/A,#N/A,FALSE,"Retirements";#N/A,#N/A,FALSE,"CWIP Balances";#N/A,#N/A,FALSE,"CWIP_Expend_Ratios";#N/A,#N/A,FALSE,"CWIP_Yr_End"}</definedName>
    <definedName name="wrn.USIM_Data_Abbrev._1_3" localSheetId="22" hidden="1">{#N/A,#N/A,FALSE,"Expenditures";#N/A,#N/A,FALSE,"Property Placed In-Service";#N/A,#N/A,FALSE,"Removals";#N/A,#N/A,FALSE,"Retirements";#N/A,#N/A,FALSE,"CWIP Balances";#N/A,#N/A,FALSE,"CWIP_Expend_Ratios";#N/A,#N/A,FALSE,"CWIP_Yr_End"}</definedName>
    <definedName name="wrn.USIM_Data_Abbrev._1_3" localSheetId="1" hidden="1">{#N/A,#N/A,FALSE,"Expenditures";#N/A,#N/A,FALSE,"Property Placed In-Service";#N/A,#N/A,FALSE,"Removals";#N/A,#N/A,FALSE,"Retirements";#N/A,#N/A,FALSE,"CWIP Balances";#N/A,#N/A,FALSE,"CWIP_Expend_Ratios";#N/A,#N/A,FALSE,"CWIP_Yr_End"}</definedName>
    <definedName name="wrn.USIM_Data_Abbrev._1_3" localSheetId="26" hidden="1">{#N/A,#N/A,FALSE,"Expenditures";#N/A,#N/A,FALSE,"Property Placed In-Service";#N/A,#N/A,FALSE,"Removals";#N/A,#N/A,FALSE,"Retirements";#N/A,#N/A,FALSE,"CWIP Balances";#N/A,#N/A,FALSE,"CWIP_Expend_Ratios";#N/A,#N/A,FALSE,"CWIP_Yr_End"}</definedName>
    <definedName name="wrn.USIM_Data_Abbrev._1_3" localSheetId="23"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17" hidden="1">{#N/A,#N/A,FALSE,"Expenditures";#N/A,#N/A,FALSE,"Property Placed In-Service";#N/A,#N/A,FALSE,"Removals";#N/A,#N/A,FALSE,"Retirements";#N/A,#N/A,FALSE,"CWIP Balances";#N/A,#N/A,FALSE,"CWIP_Expend_Ratios";#N/A,#N/A,FALSE,"CWIP_Yr_End"}</definedName>
    <definedName name="wrn.USIM_Data_Abbrev._2" localSheetId="18" hidden="1">{#N/A,#N/A,FALSE,"Expenditures";#N/A,#N/A,FALSE,"Property Placed In-Service";#N/A,#N/A,FALSE,"Removals";#N/A,#N/A,FALSE,"Retirements";#N/A,#N/A,FALSE,"CWIP Balances";#N/A,#N/A,FALSE,"CWIP_Expend_Ratios";#N/A,#N/A,FALSE,"CWIP_Yr_End"}</definedName>
    <definedName name="wrn.USIM_Data_Abbrev._2" localSheetId="19" hidden="1">{#N/A,#N/A,FALSE,"Expenditures";#N/A,#N/A,FALSE,"Property Placed In-Service";#N/A,#N/A,FALSE,"Removals";#N/A,#N/A,FALSE,"Retirements";#N/A,#N/A,FALSE,"CWIP Balances";#N/A,#N/A,FALSE,"CWIP_Expend_Ratios";#N/A,#N/A,FALSE,"CWIP_Yr_End"}</definedName>
    <definedName name="wrn.USIM_Data_Abbrev._2" localSheetId="20" hidden="1">{#N/A,#N/A,FALSE,"Expenditures";#N/A,#N/A,FALSE,"Property Placed In-Service";#N/A,#N/A,FALSE,"Removals";#N/A,#N/A,FALSE,"Retirements";#N/A,#N/A,FALSE,"CWIP Balances";#N/A,#N/A,FALSE,"CWIP_Expend_Ratios";#N/A,#N/A,FALSE,"CWIP_Yr_End"}</definedName>
    <definedName name="wrn.USIM_Data_Abbrev._2" localSheetId="21" hidden="1">{#N/A,#N/A,FALSE,"Expenditures";#N/A,#N/A,FALSE,"Property Placed In-Service";#N/A,#N/A,FALSE,"Removals";#N/A,#N/A,FALSE,"Retirements";#N/A,#N/A,FALSE,"CWIP Balances";#N/A,#N/A,FALSE,"CWIP_Expend_Ratios";#N/A,#N/A,FALSE,"CWIP_Yr_End"}</definedName>
    <definedName name="wrn.USIM_Data_Abbrev._2" localSheetId="22" hidden="1">{#N/A,#N/A,FALSE,"Expenditures";#N/A,#N/A,FALSE,"Property Placed In-Service";#N/A,#N/A,FALSE,"Removals";#N/A,#N/A,FALSE,"Retirements";#N/A,#N/A,FALSE,"CWIP Balances";#N/A,#N/A,FALSE,"CWIP_Expend_Ratios";#N/A,#N/A,FALSE,"CWIP_Yr_End"}</definedName>
    <definedName name="wrn.USIM_Data_Abbrev._2" localSheetId="1" hidden="1">{#N/A,#N/A,FALSE,"Expenditures";#N/A,#N/A,FALSE,"Property Placed In-Service";#N/A,#N/A,FALSE,"Removals";#N/A,#N/A,FALSE,"Retirements";#N/A,#N/A,FALSE,"CWIP Balances";#N/A,#N/A,FALSE,"CWIP_Expend_Ratios";#N/A,#N/A,FALSE,"CWIP_Yr_End"}</definedName>
    <definedName name="wrn.USIM_Data_Abbrev._2" localSheetId="26" hidden="1">{#N/A,#N/A,FALSE,"Expenditures";#N/A,#N/A,FALSE,"Property Placed In-Service";#N/A,#N/A,FALSE,"Removals";#N/A,#N/A,FALSE,"Retirements";#N/A,#N/A,FALSE,"CWIP Balances";#N/A,#N/A,FALSE,"CWIP_Expend_Ratios";#N/A,#N/A,FALSE,"CWIP_Yr_End"}</definedName>
    <definedName name="wrn.USIM_Data_Abbrev._2" localSheetId="23"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17" hidden="1">{#N/A,#N/A,FALSE,"Expenditures";#N/A,#N/A,FALSE,"Property Placed In-Service";#N/A,#N/A,FALSE,"Removals";#N/A,#N/A,FALSE,"Retirements";#N/A,#N/A,FALSE,"CWIP Balances";#N/A,#N/A,FALSE,"CWIP_Expend_Ratios";#N/A,#N/A,FALSE,"CWIP_Yr_End"}</definedName>
    <definedName name="wrn.USIM_Data_Abbrev._2_1" localSheetId="18" hidden="1">{#N/A,#N/A,FALSE,"Expenditures";#N/A,#N/A,FALSE,"Property Placed In-Service";#N/A,#N/A,FALSE,"Removals";#N/A,#N/A,FALSE,"Retirements";#N/A,#N/A,FALSE,"CWIP Balances";#N/A,#N/A,FALSE,"CWIP_Expend_Ratios";#N/A,#N/A,FALSE,"CWIP_Yr_End"}</definedName>
    <definedName name="wrn.USIM_Data_Abbrev._2_1" localSheetId="19" hidden="1">{#N/A,#N/A,FALSE,"Expenditures";#N/A,#N/A,FALSE,"Property Placed In-Service";#N/A,#N/A,FALSE,"Removals";#N/A,#N/A,FALSE,"Retirements";#N/A,#N/A,FALSE,"CWIP Balances";#N/A,#N/A,FALSE,"CWIP_Expend_Ratios";#N/A,#N/A,FALSE,"CWIP_Yr_End"}</definedName>
    <definedName name="wrn.USIM_Data_Abbrev._2_1" localSheetId="20" hidden="1">{#N/A,#N/A,FALSE,"Expenditures";#N/A,#N/A,FALSE,"Property Placed In-Service";#N/A,#N/A,FALSE,"Removals";#N/A,#N/A,FALSE,"Retirements";#N/A,#N/A,FALSE,"CWIP Balances";#N/A,#N/A,FALSE,"CWIP_Expend_Ratios";#N/A,#N/A,FALSE,"CWIP_Yr_End"}</definedName>
    <definedName name="wrn.USIM_Data_Abbrev._2_1" localSheetId="21" hidden="1">{#N/A,#N/A,FALSE,"Expenditures";#N/A,#N/A,FALSE,"Property Placed In-Service";#N/A,#N/A,FALSE,"Removals";#N/A,#N/A,FALSE,"Retirements";#N/A,#N/A,FALSE,"CWIP Balances";#N/A,#N/A,FALSE,"CWIP_Expend_Ratios";#N/A,#N/A,FALSE,"CWIP_Yr_End"}</definedName>
    <definedName name="wrn.USIM_Data_Abbrev._2_1" localSheetId="22" hidden="1">{#N/A,#N/A,FALSE,"Expenditures";#N/A,#N/A,FALSE,"Property Placed In-Service";#N/A,#N/A,FALSE,"Removals";#N/A,#N/A,FALSE,"Retirements";#N/A,#N/A,FALSE,"CWIP Balances";#N/A,#N/A,FALSE,"CWIP_Expend_Ratios";#N/A,#N/A,FALSE,"CWIP_Yr_End"}</definedName>
    <definedName name="wrn.USIM_Data_Abbrev._2_1" localSheetId="1" hidden="1">{#N/A,#N/A,FALSE,"Expenditures";#N/A,#N/A,FALSE,"Property Placed In-Service";#N/A,#N/A,FALSE,"Removals";#N/A,#N/A,FALSE,"Retirements";#N/A,#N/A,FALSE,"CWIP Balances";#N/A,#N/A,FALSE,"CWIP_Expend_Ratios";#N/A,#N/A,FALSE,"CWIP_Yr_End"}</definedName>
    <definedName name="wrn.USIM_Data_Abbrev._2_1" localSheetId="26" hidden="1">{#N/A,#N/A,FALSE,"Expenditures";#N/A,#N/A,FALSE,"Property Placed In-Service";#N/A,#N/A,FALSE,"Removals";#N/A,#N/A,FALSE,"Retirements";#N/A,#N/A,FALSE,"CWIP Balances";#N/A,#N/A,FALSE,"CWIP_Expend_Ratios";#N/A,#N/A,FALSE,"CWIP_Yr_End"}</definedName>
    <definedName name="wrn.USIM_Data_Abbrev._2_1" localSheetId="23"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17" hidden="1">{#N/A,#N/A,FALSE,"Expenditures";#N/A,#N/A,FALSE,"Property Placed In-Service";#N/A,#N/A,FALSE,"Removals";#N/A,#N/A,FALSE,"Retirements";#N/A,#N/A,FALSE,"CWIP Balances";#N/A,#N/A,FALSE,"CWIP_Expend_Ratios";#N/A,#N/A,FALSE,"CWIP_Yr_End"}</definedName>
    <definedName name="wrn.USIM_Data_Abbrev._2_2" localSheetId="18" hidden="1">{#N/A,#N/A,FALSE,"Expenditures";#N/A,#N/A,FALSE,"Property Placed In-Service";#N/A,#N/A,FALSE,"Removals";#N/A,#N/A,FALSE,"Retirements";#N/A,#N/A,FALSE,"CWIP Balances";#N/A,#N/A,FALSE,"CWIP_Expend_Ratios";#N/A,#N/A,FALSE,"CWIP_Yr_End"}</definedName>
    <definedName name="wrn.USIM_Data_Abbrev._2_2" localSheetId="19" hidden="1">{#N/A,#N/A,FALSE,"Expenditures";#N/A,#N/A,FALSE,"Property Placed In-Service";#N/A,#N/A,FALSE,"Removals";#N/A,#N/A,FALSE,"Retirements";#N/A,#N/A,FALSE,"CWIP Balances";#N/A,#N/A,FALSE,"CWIP_Expend_Ratios";#N/A,#N/A,FALSE,"CWIP_Yr_End"}</definedName>
    <definedName name="wrn.USIM_Data_Abbrev._2_2" localSheetId="20" hidden="1">{#N/A,#N/A,FALSE,"Expenditures";#N/A,#N/A,FALSE,"Property Placed In-Service";#N/A,#N/A,FALSE,"Removals";#N/A,#N/A,FALSE,"Retirements";#N/A,#N/A,FALSE,"CWIP Balances";#N/A,#N/A,FALSE,"CWIP_Expend_Ratios";#N/A,#N/A,FALSE,"CWIP_Yr_End"}</definedName>
    <definedName name="wrn.USIM_Data_Abbrev._2_2" localSheetId="21" hidden="1">{#N/A,#N/A,FALSE,"Expenditures";#N/A,#N/A,FALSE,"Property Placed In-Service";#N/A,#N/A,FALSE,"Removals";#N/A,#N/A,FALSE,"Retirements";#N/A,#N/A,FALSE,"CWIP Balances";#N/A,#N/A,FALSE,"CWIP_Expend_Ratios";#N/A,#N/A,FALSE,"CWIP_Yr_End"}</definedName>
    <definedName name="wrn.USIM_Data_Abbrev._2_2" localSheetId="22" hidden="1">{#N/A,#N/A,FALSE,"Expenditures";#N/A,#N/A,FALSE,"Property Placed In-Service";#N/A,#N/A,FALSE,"Removals";#N/A,#N/A,FALSE,"Retirements";#N/A,#N/A,FALSE,"CWIP Balances";#N/A,#N/A,FALSE,"CWIP_Expend_Ratios";#N/A,#N/A,FALSE,"CWIP_Yr_End"}</definedName>
    <definedName name="wrn.USIM_Data_Abbrev._2_2" localSheetId="1" hidden="1">{#N/A,#N/A,FALSE,"Expenditures";#N/A,#N/A,FALSE,"Property Placed In-Service";#N/A,#N/A,FALSE,"Removals";#N/A,#N/A,FALSE,"Retirements";#N/A,#N/A,FALSE,"CWIP Balances";#N/A,#N/A,FALSE,"CWIP_Expend_Ratios";#N/A,#N/A,FALSE,"CWIP_Yr_End"}</definedName>
    <definedName name="wrn.USIM_Data_Abbrev._2_2" localSheetId="26" hidden="1">{#N/A,#N/A,FALSE,"Expenditures";#N/A,#N/A,FALSE,"Property Placed In-Service";#N/A,#N/A,FALSE,"Removals";#N/A,#N/A,FALSE,"Retirements";#N/A,#N/A,FALSE,"CWIP Balances";#N/A,#N/A,FALSE,"CWIP_Expend_Ratios";#N/A,#N/A,FALSE,"CWIP_Yr_End"}</definedName>
    <definedName name="wrn.USIM_Data_Abbrev._2_2" localSheetId="23"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17" hidden="1">{#N/A,#N/A,FALSE,"Expenditures";#N/A,#N/A,FALSE,"Property Placed In-Service";#N/A,#N/A,FALSE,"Removals";#N/A,#N/A,FALSE,"Retirements";#N/A,#N/A,FALSE,"CWIP Balances";#N/A,#N/A,FALSE,"CWIP_Expend_Ratios";#N/A,#N/A,FALSE,"CWIP_Yr_End"}</definedName>
    <definedName name="wrn.USIM_Data_Abbrev._2_3" localSheetId="18" hidden="1">{#N/A,#N/A,FALSE,"Expenditures";#N/A,#N/A,FALSE,"Property Placed In-Service";#N/A,#N/A,FALSE,"Removals";#N/A,#N/A,FALSE,"Retirements";#N/A,#N/A,FALSE,"CWIP Balances";#N/A,#N/A,FALSE,"CWIP_Expend_Ratios";#N/A,#N/A,FALSE,"CWIP_Yr_End"}</definedName>
    <definedName name="wrn.USIM_Data_Abbrev._2_3" localSheetId="19" hidden="1">{#N/A,#N/A,FALSE,"Expenditures";#N/A,#N/A,FALSE,"Property Placed In-Service";#N/A,#N/A,FALSE,"Removals";#N/A,#N/A,FALSE,"Retirements";#N/A,#N/A,FALSE,"CWIP Balances";#N/A,#N/A,FALSE,"CWIP_Expend_Ratios";#N/A,#N/A,FALSE,"CWIP_Yr_End"}</definedName>
    <definedName name="wrn.USIM_Data_Abbrev._2_3" localSheetId="20" hidden="1">{#N/A,#N/A,FALSE,"Expenditures";#N/A,#N/A,FALSE,"Property Placed In-Service";#N/A,#N/A,FALSE,"Removals";#N/A,#N/A,FALSE,"Retirements";#N/A,#N/A,FALSE,"CWIP Balances";#N/A,#N/A,FALSE,"CWIP_Expend_Ratios";#N/A,#N/A,FALSE,"CWIP_Yr_End"}</definedName>
    <definedName name="wrn.USIM_Data_Abbrev._2_3" localSheetId="21" hidden="1">{#N/A,#N/A,FALSE,"Expenditures";#N/A,#N/A,FALSE,"Property Placed In-Service";#N/A,#N/A,FALSE,"Removals";#N/A,#N/A,FALSE,"Retirements";#N/A,#N/A,FALSE,"CWIP Balances";#N/A,#N/A,FALSE,"CWIP_Expend_Ratios";#N/A,#N/A,FALSE,"CWIP_Yr_End"}</definedName>
    <definedName name="wrn.USIM_Data_Abbrev._2_3" localSheetId="22" hidden="1">{#N/A,#N/A,FALSE,"Expenditures";#N/A,#N/A,FALSE,"Property Placed In-Service";#N/A,#N/A,FALSE,"Removals";#N/A,#N/A,FALSE,"Retirements";#N/A,#N/A,FALSE,"CWIP Balances";#N/A,#N/A,FALSE,"CWIP_Expend_Ratios";#N/A,#N/A,FALSE,"CWIP_Yr_End"}</definedName>
    <definedName name="wrn.USIM_Data_Abbrev._2_3" localSheetId="1" hidden="1">{#N/A,#N/A,FALSE,"Expenditures";#N/A,#N/A,FALSE,"Property Placed In-Service";#N/A,#N/A,FALSE,"Removals";#N/A,#N/A,FALSE,"Retirements";#N/A,#N/A,FALSE,"CWIP Balances";#N/A,#N/A,FALSE,"CWIP_Expend_Ratios";#N/A,#N/A,FALSE,"CWIP_Yr_End"}</definedName>
    <definedName name="wrn.USIM_Data_Abbrev._2_3" localSheetId="26" hidden="1">{#N/A,#N/A,FALSE,"Expenditures";#N/A,#N/A,FALSE,"Property Placed In-Service";#N/A,#N/A,FALSE,"Removals";#N/A,#N/A,FALSE,"Retirements";#N/A,#N/A,FALSE,"CWIP Balances";#N/A,#N/A,FALSE,"CWIP_Expend_Ratios";#N/A,#N/A,FALSE,"CWIP_Yr_End"}</definedName>
    <definedName name="wrn.USIM_Data_Abbrev._2_3" localSheetId="23"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17" hidden="1">{#N/A,#N/A,FALSE,"Expenditures";#N/A,#N/A,FALSE,"Property Placed In-Service";#N/A,#N/A,FALSE,"Removals";#N/A,#N/A,FALSE,"Retirements";#N/A,#N/A,FALSE,"CWIP Balances";#N/A,#N/A,FALSE,"CWIP_Expend_Ratios";#N/A,#N/A,FALSE,"CWIP_Yr_End"}</definedName>
    <definedName name="wrn.USIM_Data_Abbrev._3" localSheetId="18" hidden="1">{#N/A,#N/A,FALSE,"Expenditures";#N/A,#N/A,FALSE,"Property Placed In-Service";#N/A,#N/A,FALSE,"Removals";#N/A,#N/A,FALSE,"Retirements";#N/A,#N/A,FALSE,"CWIP Balances";#N/A,#N/A,FALSE,"CWIP_Expend_Ratios";#N/A,#N/A,FALSE,"CWIP_Yr_End"}</definedName>
    <definedName name="wrn.USIM_Data_Abbrev._3" localSheetId="19" hidden="1">{#N/A,#N/A,FALSE,"Expenditures";#N/A,#N/A,FALSE,"Property Placed In-Service";#N/A,#N/A,FALSE,"Removals";#N/A,#N/A,FALSE,"Retirements";#N/A,#N/A,FALSE,"CWIP Balances";#N/A,#N/A,FALSE,"CWIP_Expend_Ratios";#N/A,#N/A,FALSE,"CWIP_Yr_End"}</definedName>
    <definedName name="wrn.USIM_Data_Abbrev._3" localSheetId="20" hidden="1">{#N/A,#N/A,FALSE,"Expenditures";#N/A,#N/A,FALSE,"Property Placed In-Service";#N/A,#N/A,FALSE,"Removals";#N/A,#N/A,FALSE,"Retirements";#N/A,#N/A,FALSE,"CWIP Balances";#N/A,#N/A,FALSE,"CWIP_Expend_Ratios";#N/A,#N/A,FALSE,"CWIP_Yr_End"}</definedName>
    <definedName name="wrn.USIM_Data_Abbrev._3" localSheetId="21" hidden="1">{#N/A,#N/A,FALSE,"Expenditures";#N/A,#N/A,FALSE,"Property Placed In-Service";#N/A,#N/A,FALSE,"Removals";#N/A,#N/A,FALSE,"Retirements";#N/A,#N/A,FALSE,"CWIP Balances";#N/A,#N/A,FALSE,"CWIP_Expend_Ratios";#N/A,#N/A,FALSE,"CWIP_Yr_End"}</definedName>
    <definedName name="wrn.USIM_Data_Abbrev._3" localSheetId="22" hidden="1">{#N/A,#N/A,FALSE,"Expenditures";#N/A,#N/A,FALSE,"Property Placed In-Service";#N/A,#N/A,FALSE,"Removals";#N/A,#N/A,FALSE,"Retirements";#N/A,#N/A,FALSE,"CWIP Balances";#N/A,#N/A,FALSE,"CWIP_Expend_Ratios";#N/A,#N/A,FALSE,"CWIP_Yr_End"}</definedName>
    <definedName name="wrn.USIM_Data_Abbrev._3" localSheetId="1" hidden="1">{#N/A,#N/A,FALSE,"Expenditures";#N/A,#N/A,FALSE,"Property Placed In-Service";#N/A,#N/A,FALSE,"Removals";#N/A,#N/A,FALSE,"Retirements";#N/A,#N/A,FALSE,"CWIP Balances";#N/A,#N/A,FALSE,"CWIP_Expend_Ratios";#N/A,#N/A,FALSE,"CWIP_Yr_End"}</definedName>
    <definedName name="wrn.USIM_Data_Abbrev._3" localSheetId="26" hidden="1">{#N/A,#N/A,FALSE,"Expenditures";#N/A,#N/A,FALSE,"Property Placed In-Service";#N/A,#N/A,FALSE,"Removals";#N/A,#N/A,FALSE,"Retirements";#N/A,#N/A,FALSE,"CWIP Balances";#N/A,#N/A,FALSE,"CWIP_Expend_Ratios";#N/A,#N/A,FALSE,"CWIP_Yr_End"}</definedName>
    <definedName name="wrn.USIM_Data_Abbrev._3" localSheetId="23"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17" hidden="1">{#N/A,#N/A,FALSE,"Expenditures";#N/A,#N/A,FALSE,"Property Placed In-Service";#N/A,#N/A,FALSE,"Removals";#N/A,#N/A,FALSE,"Retirements";#N/A,#N/A,FALSE,"CWIP Balances";#N/A,#N/A,FALSE,"CWIP_Expend_Ratios";#N/A,#N/A,FALSE,"CWIP_Yr_End"}</definedName>
    <definedName name="wrn.USIM_Data_Abbrev._3_1" localSheetId="18" hidden="1">{#N/A,#N/A,FALSE,"Expenditures";#N/A,#N/A,FALSE,"Property Placed In-Service";#N/A,#N/A,FALSE,"Removals";#N/A,#N/A,FALSE,"Retirements";#N/A,#N/A,FALSE,"CWIP Balances";#N/A,#N/A,FALSE,"CWIP_Expend_Ratios";#N/A,#N/A,FALSE,"CWIP_Yr_End"}</definedName>
    <definedName name="wrn.USIM_Data_Abbrev._3_1" localSheetId="19" hidden="1">{#N/A,#N/A,FALSE,"Expenditures";#N/A,#N/A,FALSE,"Property Placed In-Service";#N/A,#N/A,FALSE,"Removals";#N/A,#N/A,FALSE,"Retirements";#N/A,#N/A,FALSE,"CWIP Balances";#N/A,#N/A,FALSE,"CWIP_Expend_Ratios";#N/A,#N/A,FALSE,"CWIP_Yr_End"}</definedName>
    <definedName name="wrn.USIM_Data_Abbrev._3_1" localSheetId="20" hidden="1">{#N/A,#N/A,FALSE,"Expenditures";#N/A,#N/A,FALSE,"Property Placed In-Service";#N/A,#N/A,FALSE,"Removals";#N/A,#N/A,FALSE,"Retirements";#N/A,#N/A,FALSE,"CWIP Balances";#N/A,#N/A,FALSE,"CWIP_Expend_Ratios";#N/A,#N/A,FALSE,"CWIP_Yr_End"}</definedName>
    <definedName name="wrn.USIM_Data_Abbrev._3_1" localSheetId="21" hidden="1">{#N/A,#N/A,FALSE,"Expenditures";#N/A,#N/A,FALSE,"Property Placed In-Service";#N/A,#N/A,FALSE,"Removals";#N/A,#N/A,FALSE,"Retirements";#N/A,#N/A,FALSE,"CWIP Balances";#N/A,#N/A,FALSE,"CWIP_Expend_Ratios";#N/A,#N/A,FALSE,"CWIP_Yr_End"}</definedName>
    <definedName name="wrn.USIM_Data_Abbrev._3_1" localSheetId="22" hidden="1">{#N/A,#N/A,FALSE,"Expenditures";#N/A,#N/A,FALSE,"Property Placed In-Service";#N/A,#N/A,FALSE,"Removals";#N/A,#N/A,FALSE,"Retirements";#N/A,#N/A,FALSE,"CWIP Balances";#N/A,#N/A,FALSE,"CWIP_Expend_Ratios";#N/A,#N/A,FALSE,"CWIP_Yr_End"}</definedName>
    <definedName name="wrn.USIM_Data_Abbrev._3_1" localSheetId="1" hidden="1">{#N/A,#N/A,FALSE,"Expenditures";#N/A,#N/A,FALSE,"Property Placed In-Service";#N/A,#N/A,FALSE,"Removals";#N/A,#N/A,FALSE,"Retirements";#N/A,#N/A,FALSE,"CWIP Balances";#N/A,#N/A,FALSE,"CWIP_Expend_Ratios";#N/A,#N/A,FALSE,"CWIP_Yr_End"}</definedName>
    <definedName name="wrn.USIM_Data_Abbrev._3_1" localSheetId="26" hidden="1">{#N/A,#N/A,FALSE,"Expenditures";#N/A,#N/A,FALSE,"Property Placed In-Service";#N/A,#N/A,FALSE,"Removals";#N/A,#N/A,FALSE,"Retirements";#N/A,#N/A,FALSE,"CWIP Balances";#N/A,#N/A,FALSE,"CWIP_Expend_Ratios";#N/A,#N/A,FALSE,"CWIP_Yr_End"}</definedName>
    <definedName name="wrn.USIM_Data_Abbrev._3_1" localSheetId="23"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17" hidden="1">{#N/A,#N/A,FALSE,"Expenditures";#N/A,#N/A,FALSE,"Property Placed In-Service";#N/A,#N/A,FALSE,"Removals";#N/A,#N/A,FALSE,"Retirements";#N/A,#N/A,FALSE,"CWIP Balances";#N/A,#N/A,FALSE,"CWIP_Expend_Ratios";#N/A,#N/A,FALSE,"CWIP_Yr_End"}</definedName>
    <definedName name="wrn.USIM_Data_Abbrev._3_2" localSheetId="18" hidden="1">{#N/A,#N/A,FALSE,"Expenditures";#N/A,#N/A,FALSE,"Property Placed In-Service";#N/A,#N/A,FALSE,"Removals";#N/A,#N/A,FALSE,"Retirements";#N/A,#N/A,FALSE,"CWIP Balances";#N/A,#N/A,FALSE,"CWIP_Expend_Ratios";#N/A,#N/A,FALSE,"CWIP_Yr_End"}</definedName>
    <definedName name="wrn.USIM_Data_Abbrev._3_2" localSheetId="19" hidden="1">{#N/A,#N/A,FALSE,"Expenditures";#N/A,#N/A,FALSE,"Property Placed In-Service";#N/A,#N/A,FALSE,"Removals";#N/A,#N/A,FALSE,"Retirements";#N/A,#N/A,FALSE,"CWIP Balances";#N/A,#N/A,FALSE,"CWIP_Expend_Ratios";#N/A,#N/A,FALSE,"CWIP_Yr_End"}</definedName>
    <definedName name="wrn.USIM_Data_Abbrev._3_2" localSheetId="20" hidden="1">{#N/A,#N/A,FALSE,"Expenditures";#N/A,#N/A,FALSE,"Property Placed In-Service";#N/A,#N/A,FALSE,"Removals";#N/A,#N/A,FALSE,"Retirements";#N/A,#N/A,FALSE,"CWIP Balances";#N/A,#N/A,FALSE,"CWIP_Expend_Ratios";#N/A,#N/A,FALSE,"CWIP_Yr_End"}</definedName>
    <definedName name="wrn.USIM_Data_Abbrev._3_2" localSheetId="21" hidden="1">{#N/A,#N/A,FALSE,"Expenditures";#N/A,#N/A,FALSE,"Property Placed In-Service";#N/A,#N/A,FALSE,"Removals";#N/A,#N/A,FALSE,"Retirements";#N/A,#N/A,FALSE,"CWIP Balances";#N/A,#N/A,FALSE,"CWIP_Expend_Ratios";#N/A,#N/A,FALSE,"CWIP_Yr_End"}</definedName>
    <definedName name="wrn.USIM_Data_Abbrev._3_2" localSheetId="22" hidden="1">{#N/A,#N/A,FALSE,"Expenditures";#N/A,#N/A,FALSE,"Property Placed In-Service";#N/A,#N/A,FALSE,"Removals";#N/A,#N/A,FALSE,"Retirements";#N/A,#N/A,FALSE,"CWIP Balances";#N/A,#N/A,FALSE,"CWIP_Expend_Ratios";#N/A,#N/A,FALSE,"CWIP_Yr_End"}</definedName>
    <definedName name="wrn.USIM_Data_Abbrev._3_2" localSheetId="1" hidden="1">{#N/A,#N/A,FALSE,"Expenditures";#N/A,#N/A,FALSE,"Property Placed In-Service";#N/A,#N/A,FALSE,"Removals";#N/A,#N/A,FALSE,"Retirements";#N/A,#N/A,FALSE,"CWIP Balances";#N/A,#N/A,FALSE,"CWIP_Expend_Ratios";#N/A,#N/A,FALSE,"CWIP_Yr_End"}</definedName>
    <definedName name="wrn.USIM_Data_Abbrev._3_2" localSheetId="26" hidden="1">{#N/A,#N/A,FALSE,"Expenditures";#N/A,#N/A,FALSE,"Property Placed In-Service";#N/A,#N/A,FALSE,"Removals";#N/A,#N/A,FALSE,"Retirements";#N/A,#N/A,FALSE,"CWIP Balances";#N/A,#N/A,FALSE,"CWIP_Expend_Ratios";#N/A,#N/A,FALSE,"CWIP_Yr_End"}</definedName>
    <definedName name="wrn.USIM_Data_Abbrev._3_2" localSheetId="23"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17" hidden="1">{#N/A,#N/A,FALSE,"Expenditures";#N/A,#N/A,FALSE,"Property Placed In-Service";#N/A,#N/A,FALSE,"Removals";#N/A,#N/A,FALSE,"Retirements";#N/A,#N/A,FALSE,"CWIP Balances";#N/A,#N/A,FALSE,"CWIP_Expend_Ratios";#N/A,#N/A,FALSE,"CWIP_Yr_End"}</definedName>
    <definedName name="wrn.USIM_Data_Abbrev._3_3" localSheetId="18" hidden="1">{#N/A,#N/A,FALSE,"Expenditures";#N/A,#N/A,FALSE,"Property Placed In-Service";#N/A,#N/A,FALSE,"Removals";#N/A,#N/A,FALSE,"Retirements";#N/A,#N/A,FALSE,"CWIP Balances";#N/A,#N/A,FALSE,"CWIP_Expend_Ratios";#N/A,#N/A,FALSE,"CWIP_Yr_End"}</definedName>
    <definedName name="wrn.USIM_Data_Abbrev._3_3" localSheetId="19" hidden="1">{#N/A,#N/A,FALSE,"Expenditures";#N/A,#N/A,FALSE,"Property Placed In-Service";#N/A,#N/A,FALSE,"Removals";#N/A,#N/A,FALSE,"Retirements";#N/A,#N/A,FALSE,"CWIP Balances";#N/A,#N/A,FALSE,"CWIP_Expend_Ratios";#N/A,#N/A,FALSE,"CWIP_Yr_End"}</definedName>
    <definedName name="wrn.USIM_Data_Abbrev._3_3" localSheetId="20" hidden="1">{#N/A,#N/A,FALSE,"Expenditures";#N/A,#N/A,FALSE,"Property Placed In-Service";#N/A,#N/A,FALSE,"Removals";#N/A,#N/A,FALSE,"Retirements";#N/A,#N/A,FALSE,"CWIP Balances";#N/A,#N/A,FALSE,"CWIP_Expend_Ratios";#N/A,#N/A,FALSE,"CWIP_Yr_End"}</definedName>
    <definedName name="wrn.USIM_Data_Abbrev._3_3" localSheetId="21" hidden="1">{#N/A,#N/A,FALSE,"Expenditures";#N/A,#N/A,FALSE,"Property Placed In-Service";#N/A,#N/A,FALSE,"Removals";#N/A,#N/A,FALSE,"Retirements";#N/A,#N/A,FALSE,"CWIP Balances";#N/A,#N/A,FALSE,"CWIP_Expend_Ratios";#N/A,#N/A,FALSE,"CWIP_Yr_End"}</definedName>
    <definedName name="wrn.USIM_Data_Abbrev._3_3" localSheetId="22" hidden="1">{#N/A,#N/A,FALSE,"Expenditures";#N/A,#N/A,FALSE,"Property Placed In-Service";#N/A,#N/A,FALSE,"Removals";#N/A,#N/A,FALSE,"Retirements";#N/A,#N/A,FALSE,"CWIP Balances";#N/A,#N/A,FALSE,"CWIP_Expend_Ratios";#N/A,#N/A,FALSE,"CWIP_Yr_End"}</definedName>
    <definedName name="wrn.USIM_Data_Abbrev._3_3" localSheetId="1" hidden="1">{#N/A,#N/A,FALSE,"Expenditures";#N/A,#N/A,FALSE,"Property Placed In-Service";#N/A,#N/A,FALSE,"Removals";#N/A,#N/A,FALSE,"Retirements";#N/A,#N/A,FALSE,"CWIP Balances";#N/A,#N/A,FALSE,"CWIP_Expend_Ratios";#N/A,#N/A,FALSE,"CWIP_Yr_End"}</definedName>
    <definedName name="wrn.USIM_Data_Abbrev._3_3" localSheetId="26" hidden="1">{#N/A,#N/A,FALSE,"Expenditures";#N/A,#N/A,FALSE,"Property Placed In-Service";#N/A,#N/A,FALSE,"Removals";#N/A,#N/A,FALSE,"Retirements";#N/A,#N/A,FALSE,"CWIP Balances";#N/A,#N/A,FALSE,"CWIP_Expend_Ratios";#N/A,#N/A,FALSE,"CWIP_Yr_End"}</definedName>
    <definedName name="wrn.USIM_Data_Abbrev._3_3" localSheetId="23"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17" hidden="1">{#N/A,#N/A,FALSE,"Expenditures";#N/A,#N/A,FALSE,"Property Placed In-Service";#N/A,#N/A,FALSE,"Removals";#N/A,#N/A,FALSE,"Retirements";#N/A,#N/A,FALSE,"CWIP Balances";#N/A,#N/A,FALSE,"CWIP_Expend_Ratios";#N/A,#N/A,FALSE,"CWIP_Yr_End"}</definedName>
    <definedName name="wrn.USIM_Data_Abbrev._4" localSheetId="18" hidden="1">{#N/A,#N/A,FALSE,"Expenditures";#N/A,#N/A,FALSE,"Property Placed In-Service";#N/A,#N/A,FALSE,"Removals";#N/A,#N/A,FALSE,"Retirements";#N/A,#N/A,FALSE,"CWIP Balances";#N/A,#N/A,FALSE,"CWIP_Expend_Ratios";#N/A,#N/A,FALSE,"CWIP_Yr_End"}</definedName>
    <definedName name="wrn.USIM_Data_Abbrev._4" localSheetId="19" hidden="1">{#N/A,#N/A,FALSE,"Expenditures";#N/A,#N/A,FALSE,"Property Placed In-Service";#N/A,#N/A,FALSE,"Removals";#N/A,#N/A,FALSE,"Retirements";#N/A,#N/A,FALSE,"CWIP Balances";#N/A,#N/A,FALSE,"CWIP_Expend_Ratios";#N/A,#N/A,FALSE,"CWIP_Yr_End"}</definedName>
    <definedName name="wrn.USIM_Data_Abbrev._4" localSheetId="20" hidden="1">{#N/A,#N/A,FALSE,"Expenditures";#N/A,#N/A,FALSE,"Property Placed In-Service";#N/A,#N/A,FALSE,"Removals";#N/A,#N/A,FALSE,"Retirements";#N/A,#N/A,FALSE,"CWIP Balances";#N/A,#N/A,FALSE,"CWIP_Expend_Ratios";#N/A,#N/A,FALSE,"CWIP_Yr_End"}</definedName>
    <definedName name="wrn.USIM_Data_Abbrev._4" localSheetId="21" hidden="1">{#N/A,#N/A,FALSE,"Expenditures";#N/A,#N/A,FALSE,"Property Placed In-Service";#N/A,#N/A,FALSE,"Removals";#N/A,#N/A,FALSE,"Retirements";#N/A,#N/A,FALSE,"CWIP Balances";#N/A,#N/A,FALSE,"CWIP_Expend_Ratios";#N/A,#N/A,FALSE,"CWIP_Yr_End"}</definedName>
    <definedName name="wrn.USIM_Data_Abbrev._4" localSheetId="22" hidden="1">{#N/A,#N/A,FALSE,"Expenditures";#N/A,#N/A,FALSE,"Property Placed In-Service";#N/A,#N/A,FALSE,"Removals";#N/A,#N/A,FALSE,"Retirements";#N/A,#N/A,FALSE,"CWIP Balances";#N/A,#N/A,FALSE,"CWIP_Expend_Ratios";#N/A,#N/A,FALSE,"CWIP_Yr_End"}</definedName>
    <definedName name="wrn.USIM_Data_Abbrev._4" localSheetId="1" hidden="1">{#N/A,#N/A,FALSE,"Expenditures";#N/A,#N/A,FALSE,"Property Placed In-Service";#N/A,#N/A,FALSE,"Removals";#N/A,#N/A,FALSE,"Retirements";#N/A,#N/A,FALSE,"CWIP Balances";#N/A,#N/A,FALSE,"CWIP_Expend_Ratios";#N/A,#N/A,FALSE,"CWIP_Yr_End"}</definedName>
    <definedName name="wrn.USIM_Data_Abbrev._4" localSheetId="26" hidden="1">{#N/A,#N/A,FALSE,"Expenditures";#N/A,#N/A,FALSE,"Property Placed In-Service";#N/A,#N/A,FALSE,"Removals";#N/A,#N/A,FALSE,"Retirements";#N/A,#N/A,FALSE,"CWIP Balances";#N/A,#N/A,FALSE,"CWIP_Expend_Ratios";#N/A,#N/A,FALSE,"CWIP_Yr_End"}</definedName>
    <definedName name="wrn.USIM_Data_Abbrev._4" localSheetId="23"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17" hidden="1">{#N/A,#N/A,FALSE,"Expenditures";#N/A,#N/A,FALSE,"Property Placed In-Service";#N/A,#N/A,FALSE,"Removals";#N/A,#N/A,FALSE,"Retirements";#N/A,#N/A,FALSE,"CWIP Balances";#N/A,#N/A,FALSE,"CWIP_Expend_Ratios";#N/A,#N/A,FALSE,"CWIP_Yr_End"}</definedName>
    <definedName name="wrn.USIM_Data_Abbrev._4_1" localSheetId="18" hidden="1">{#N/A,#N/A,FALSE,"Expenditures";#N/A,#N/A,FALSE,"Property Placed In-Service";#N/A,#N/A,FALSE,"Removals";#N/A,#N/A,FALSE,"Retirements";#N/A,#N/A,FALSE,"CWIP Balances";#N/A,#N/A,FALSE,"CWIP_Expend_Ratios";#N/A,#N/A,FALSE,"CWIP_Yr_End"}</definedName>
    <definedName name="wrn.USIM_Data_Abbrev._4_1" localSheetId="19" hidden="1">{#N/A,#N/A,FALSE,"Expenditures";#N/A,#N/A,FALSE,"Property Placed In-Service";#N/A,#N/A,FALSE,"Removals";#N/A,#N/A,FALSE,"Retirements";#N/A,#N/A,FALSE,"CWIP Balances";#N/A,#N/A,FALSE,"CWIP_Expend_Ratios";#N/A,#N/A,FALSE,"CWIP_Yr_End"}</definedName>
    <definedName name="wrn.USIM_Data_Abbrev._4_1" localSheetId="20" hidden="1">{#N/A,#N/A,FALSE,"Expenditures";#N/A,#N/A,FALSE,"Property Placed In-Service";#N/A,#N/A,FALSE,"Removals";#N/A,#N/A,FALSE,"Retirements";#N/A,#N/A,FALSE,"CWIP Balances";#N/A,#N/A,FALSE,"CWIP_Expend_Ratios";#N/A,#N/A,FALSE,"CWIP_Yr_End"}</definedName>
    <definedName name="wrn.USIM_Data_Abbrev._4_1" localSheetId="21" hidden="1">{#N/A,#N/A,FALSE,"Expenditures";#N/A,#N/A,FALSE,"Property Placed In-Service";#N/A,#N/A,FALSE,"Removals";#N/A,#N/A,FALSE,"Retirements";#N/A,#N/A,FALSE,"CWIP Balances";#N/A,#N/A,FALSE,"CWIP_Expend_Ratios";#N/A,#N/A,FALSE,"CWIP_Yr_End"}</definedName>
    <definedName name="wrn.USIM_Data_Abbrev._4_1" localSheetId="22" hidden="1">{#N/A,#N/A,FALSE,"Expenditures";#N/A,#N/A,FALSE,"Property Placed In-Service";#N/A,#N/A,FALSE,"Removals";#N/A,#N/A,FALSE,"Retirements";#N/A,#N/A,FALSE,"CWIP Balances";#N/A,#N/A,FALSE,"CWIP_Expend_Ratios";#N/A,#N/A,FALSE,"CWIP_Yr_End"}</definedName>
    <definedName name="wrn.USIM_Data_Abbrev._4_1" localSheetId="1" hidden="1">{#N/A,#N/A,FALSE,"Expenditures";#N/A,#N/A,FALSE,"Property Placed In-Service";#N/A,#N/A,FALSE,"Removals";#N/A,#N/A,FALSE,"Retirements";#N/A,#N/A,FALSE,"CWIP Balances";#N/A,#N/A,FALSE,"CWIP_Expend_Ratios";#N/A,#N/A,FALSE,"CWIP_Yr_End"}</definedName>
    <definedName name="wrn.USIM_Data_Abbrev._4_1" localSheetId="26" hidden="1">{#N/A,#N/A,FALSE,"Expenditures";#N/A,#N/A,FALSE,"Property Placed In-Service";#N/A,#N/A,FALSE,"Removals";#N/A,#N/A,FALSE,"Retirements";#N/A,#N/A,FALSE,"CWIP Balances";#N/A,#N/A,FALSE,"CWIP_Expend_Ratios";#N/A,#N/A,FALSE,"CWIP_Yr_End"}</definedName>
    <definedName name="wrn.USIM_Data_Abbrev._4_1" localSheetId="23"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17" hidden="1">{#N/A,#N/A,FALSE,"Expenditures";#N/A,#N/A,FALSE,"Property Placed In-Service";#N/A,#N/A,FALSE,"Removals";#N/A,#N/A,FALSE,"Retirements";#N/A,#N/A,FALSE,"CWIP Balances";#N/A,#N/A,FALSE,"CWIP_Expend_Ratios";#N/A,#N/A,FALSE,"CWIP_Yr_End"}</definedName>
    <definedName name="wrn.USIM_Data_Abbrev._4_2" localSheetId="18" hidden="1">{#N/A,#N/A,FALSE,"Expenditures";#N/A,#N/A,FALSE,"Property Placed In-Service";#N/A,#N/A,FALSE,"Removals";#N/A,#N/A,FALSE,"Retirements";#N/A,#N/A,FALSE,"CWIP Balances";#N/A,#N/A,FALSE,"CWIP_Expend_Ratios";#N/A,#N/A,FALSE,"CWIP_Yr_End"}</definedName>
    <definedName name="wrn.USIM_Data_Abbrev._4_2" localSheetId="19" hidden="1">{#N/A,#N/A,FALSE,"Expenditures";#N/A,#N/A,FALSE,"Property Placed In-Service";#N/A,#N/A,FALSE,"Removals";#N/A,#N/A,FALSE,"Retirements";#N/A,#N/A,FALSE,"CWIP Balances";#N/A,#N/A,FALSE,"CWIP_Expend_Ratios";#N/A,#N/A,FALSE,"CWIP_Yr_End"}</definedName>
    <definedName name="wrn.USIM_Data_Abbrev._4_2" localSheetId="20" hidden="1">{#N/A,#N/A,FALSE,"Expenditures";#N/A,#N/A,FALSE,"Property Placed In-Service";#N/A,#N/A,FALSE,"Removals";#N/A,#N/A,FALSE,"Retirements";#N/A,#N/A,FALSE,"CWIP Balances";#N/A,#N/A,FALSE,"CWIP_Expend_Ratios";#N/A,#N/A,FALSE,"CWIP_Yr_End"}</definedName>
    <definedName name="wrn.USIM_Data_Abbrev._4_2" localSheetId="21" hidden="1">{#N/A,#N/A,FALSE,"Expenditures";#N/A,#N/A,FALSE,"Property Placed In-Service";#N/A,#N/A,FALSE,"Removals";#N/A,#N/A,FALSE,"Retirements";#N/A,#N/A,FALSE,"CWIP Balances";#N/A,#N/A,FALSE,"CWIP_Expend_Ratios";#N/A,#N/A,FALSE,"CWIP_Yr_End"}</definedName>
    <definedName name="wrn.USIM_Data_Abbrev._4_2" localSheetId="22" hidden="1">{#N/A,#N/A,FALSE,"Expenditures";#N/A,#N/A,FALSE,"Property Placed In-Service";#N/A,#N/A,FALSE,"Removals";#N/A,#N/A,FALSE,"Retirements";#N/A,#N/A,FALSE,"CWIP Balances";#N/A,#N/A,FALSE,"CWIP_Expend_Ratios";#N/A,#N/A,FALSE,"CWIP_Yr_End"}</definedName>
    <definedName name="wrn.USIM_Data_Abbrev._4_2" localSheetId="1" hidden="1">{#N/A,#N/A,FALSE,"Expenditures";#N/A,#N/A,FALSE,"Property Placed In-Service";#N/A,#N/A,FALSE,"Removals";#N/A,#N/A,FALSE,"Retirements";#N/A,#N/A,FALSE,"CWIP Balances";#N/A,#N/A,FALSE,"CWIP_Expend_Ratios";#N/A,#N/A,FALSE,"CWIP_Yr_End"}</definedName>
    <definedName name="wrn.USIM_Data_Abbrev._4_2" localSheetId="26" hidden="1">{#N/A,#N/A,FALSE,"Expenditures";#N/A,#N/A,FALSE,"Property Placed In-Service";#N/A,#N/A,FALSE,"Removals";#N/A,#N/A,FALSE,"Retirements";#N/A,#N/A,FALSE,"CWIP Balances";#N/A,#N/A,FALSE,"CWIP_Expend_Ratios";#N/A,#N/A,FALSE,"CWIP_Yr_End"}</definedName>
    <definedName name="wrn.USIM_Data_Abbrev._4_2" localSheetId="23"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17" hidden="1">{#N/A,#N/A,FALSE,"Expenditures";#N/A,#N/A,FALSE,"Property Placed In-Service";#N/A,#N/A,FALSE,"Removals";#N/A,#N/A,FALSE,"Retirements";#N/A,#N/A,FALSE,"CWIP Balances";#N/A,#N/A,FALSE,"CWIP_Expend_Ratios";#N/A,#N/A,FALSE,"CWIP_Yr_End"}</definedName>
    <definedName name="wrn.USIM_Data_Abbrev._4_3" localSheetId="18" hidden="1">{#N/A,#N/A,FALSE,"Expenditures";#N/A,#N/A,FALSE,"Property Placed In-Service";#N/A,#N/A,FALSE,"Removals";#N/A,#N/A,FALSE,"Retirements";#N/A,#N/A,FALSE,"CWIP Balances";#N/A,#N/A,FALSE,"CWIP_Expend_Ratios";#N/A,#N/A,FALSE,"CWIP_Yr_End"}</definedName>
    <definedName name="wrn.USIM_Data_Abbrev._4_3" localSheetId="19" hidden="1">{#N/A,#N/A,FALSE,"Expenditures";#N/A,#N/A,FALSE,"Property Placed In-Service";#N/A,#N/A,FALSE,"Removals";#N/A,#N/A,FALSE,"Retirements";#N/A,#N/A,FALSE,"CWIP Balances";#N/A,#N/A,FALSE,"CWIP_Expend_Ratios";#N/A,#N/A,FALSE,"CWIP_Yr_End"}</definedName>
    <definedName name="wrn.USIM_Data_Abbrev._4_3" localSheetId="20" hidden="1">{#N/A,#N/A,FALSE,"Expenditures";#N/A,#N/A,FALSE,"Property Placed In-Service";#N/A,#N/A,FALSE,"Removals";#N/A,#N/A,FALSE,"Retirements";#N/A,#N/A,FALSE,"CWIP Balances";#N/A,#N/A,FALSE,"CWIP_Expend_Ratios";#N/A,#N/A,FALSE,"CWIP_Yr_End"}</definedName>
    <definedName name="wrn.USIM_Data_Abbrev._4_3" localSheetId="21" hidden="1">{#N/A,#N/A,FALSE,"Expenditures";#N/A,#N/A,FALSE,"Property Placed In-Service";#N/A,#N/A,FALSE,"Removals";#N/A,#N/A,FALSE,"Retirements";#N/A,#N/A,FALSE,"CWIP Balances";#N/A,#N/A,FALSE,"CWIP_Expend_Ratios";#N/A,#N/A,FALSE,"CWIP_Yr_End"}</definedName>
    <definedName name="wrn.USIM_Data_Abbrev._4_3" localSheetId="22" hidden="1">{#N/A,#N/A,FALSE,"Expenditures";#N/A,#N/A,FALSE,"Property Placed In-Service";#N/A,#N/A,FALSE,"Removals";#N/A,#N/A,FALSE,"Retirements";#N/A,#N/A,FALSE,"CWIP Balances";#N/A,#N/A,FALSE,"CWIP_Expend_Ratios";#N/A,#N/A,FALSE,"CWIP_Yr_End"}</definedName>
    <definedName name="wrn.USIM_Data_Abbrev._4_3" localSheetId="1" hidden="1">{#N/A,#N/A,FALSE,"Expenditures";#N/A,#N/A,FALSE,"Property Placed In-Service";#N/A,#N/A,FALSE,"Removals";#N/A,#N/A,FALSE,"Retirements";#N/A,#N/A,FALSE,"CWIP Balances";#N/A,#N/A,FALSE,"CWIP_Expend_Ratios";#N/A,#N/A,FALSE,"CWIP_Yr_End"}</definedName>
    <definedName name="wrn.USIM_Data_Abbrev._4_3" localSheetId="26" hidden="1">{#N/A,#N/A,FALSE,"Expenditures";#N/A,#N/A,FALSE,"Property Placed In-Service";#N/A,#N/A,FALSE,"Removals";#N/A,#N/A,FALSE,"Retirements";#N/A,#N/A,FALSE,"CWIP Balances";#N/A,#N/A,FALSE,"CWIP_Expend_Ratios";#N/A,#N/A,FALSE,"CWIP_Yr_End"}</definedName>
    <definedName name="wrn.USIM_Data_Abbrev._4_3" localSheetId="23"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17" hidden="1">{#N/A,#N/A,FALSE,"Expenditures";#N/A,#N/A,FALSE,"Property Placed In-Service";#N/A,#N/A,FALSE,"Removals";#N/A,#N/A,FALSE,"Retirements";#N/A,#N/A,FALSE,"CWIP Balances";#N/A,#N/A,FALSE,"CWIP_Expend_Ratios";#N/A,#N/A,FALSE,"CWIP_Yr_End"}</definedName>
    <definedName name="wrn.USIM_Data_Abbrev._5" localSheetId="18" hidden="1">{#N/A,#N/A,FALSE,"Expenditures";#N/A,#N/A,FALSE,"Property Placed In-Service";#N/A,#N/A,FALSE,"Removals";#N/A,#N/A,FALSE,"Retirements";#N/A,#N/A,FALSE,"CWIP Balances";#N/A,#N/A,FALSE,"CWIP_Expend_Ratios";#N/A,#N/A,FALSE,"CWIP_Yr_End"}</definedName>
    <definedName name="wrn.USIM_Data_Abbrev._5" localSheetId="19" hidden="1">{#N/A,#N/A,FALSE,"Expenditures";#N/A,#N/A,FALSE,"Property Placed In-Service";#N/A,#N/A,FALSE,"Removals";#N/A,#N/A,FALSE,"Retirements";#N/A,#N/A,FALSE,"CWIP Balances";#N/A,#N/A,FALSE,"CWIP_Expend_Ratios";#N/A,#N/A,FALSE,"CWIP_Yr_End"}</definedName>
    <definedName name="wrn.USIM_Data_Abbrev._5" localSheetId="20" hidden="1">{#N/A,#N/A,FALSE,"Expenditures";#N/A,#N/A,FALSE,"Property Placed In-Service";#N/A,#N/A,FALSE,"Removals";#N/A,#N/A,FALSE,"Retirements";#N/A,#N/A,FALSE,"CWIP Balances";#N/A,#N/A,FALSE,"CWIP_Expend_Ratios";#N/A,#N/A,FALSE,"CWIP_Yr_End"}</definedName>
    <definedName name="wrn.USIM_Data_Abbrev._5" localSheetId="21" hidden="1">{#N/A,#N/A,FALSE,"Expenditures";#N/A,#N/A,FALSE,"Property Placed In-Service";#N/A,#N/A,FALSE,"Removals";#N/A,#N/A,FALSE,"Retirements";#N/A,#N/A,FALSE,"CWIP Balances";#N/A,#N/A,FALSE,"CWIP_Expend_Ratios";#N/A,#N/A,FALSE,"CWIP_Yr_End"}</definedName>
    <definedName name="wrn.USIM_Data_Abbrev._5" localSheetId="22" hidden="1">{#N/A,#N/A,FALSE,"Expenditures";#N/A,#N/A,FALSE,"Property Placed In-Service";#N/A,#N/A,FALSE,"Removals";#N/A,#N/A,FALSE,"Retirements";#N/A,#N/A,FALSE,"CWIP Balances";#N/A,#N/A,FALSE,"CWIP_Expend_Ratios";#N/A,#N/A,FALSE,"CWIP_Yr_End"}</definedName>
    <definedName name="wrn.USIM_Data_Abbrev._5" localSheetId="1" hidden="1">{#N/A,#N/A,FALSE,"Expenditures";#N/A,#N/A,FALSE,"Property Placed In-Service";#N/A,#N/A,FALSE,"Removals";#N/A,#N/A,FALSE,"Retirements";#N/A,#N/A,FALSE,"CWIP Balances";#N/A,#N/A,FALSE,"CWIP_Expend_Ratios";#N/A,#N/A,FALSE,"CWIP_Yr_End"}</definedName>
    <definedName name="wrn.USIM_Data_Abbrev._5" localSheetId="26" hidden="1">{#N/A,#N/A,FALSE,"Expenditures";#N/A,#N/A,FALSE,"Property Placed In-Service";#N/A,#N/A,FALSE,"Removals";#N/A,#N/A,FALSE,"Retirements";#N/A,#N/A,FALSE,"CWIP Balances";#N/A,#N/A,FALSE,"CWIP_Expend_Ratios";#N/A,#N/A,FALSE,"CWIP_Yr_End"}</definedName>
    <definedName name="wrn.USIM_Data_Abbrev._5" localSheetId="23"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17" hidden="1">{#N/A,#N/A,FALSE,"Expenditures";#N/A,#N/A,FALSE,"Property Placed In-Service";#N/A,#N/A,FALSE,"Removals";#N/A,#N/A,FALSE,"Retirements";#N/A,#N/A,FALSE,"CWIP Balances";#N/A,#N/A,FALSE,"CWIP_Expend_Ratios";#N/A,#N/A,FALSE,"CWIP_Yr_End"}</definedName>
    <definedName name="wrn.USIM_Data_Abbrev._5_1" localSheetId="18" hidden="1">{#N/A,#N/A,FALSE,"Expenditures";#N/A,#N/A,FALSE,"Property Placed In-Service";#N/A,#N/A,FALSE,"Removals";#N/A,#N/A,FALSE,"Retirements";#N/A,#N/A,FALSE,"CWIP Balances";#N/A,#N/A,FALSE,"CWIP_Expend_Ratios";#N/A,#N/A,FALSE,"CWIP_Yr_End"}</definedName>
    <definedName name="wrn.USIM_Data_Abbrev._5_1" localSheetId="19" hidden="1">{#N/A,#N/A,FALSE,"Expenditures";#N/A,#N/A,FALSE,"Property Placed In-Service";#N/A,#N/A,FALSE,"Removals";#N/A,#N/A,FALSE,"Retirements";#N/A,#N/A,FALSE,"CWIP Balances";#N/A,#N/A,FALSE,"CWIP_Expend_Ratios";#N/A,#N/A,FALSE,"CWIP_Yr_End"}</definedName>
    <definedName name="wrn.USIM_Data_Abbrev._5_1" localSheetId="20" hidden="1">{#N/A,#N/A,FALSE,"Expenditures";#N/A,#N/A,FALSE,"Property Placed In-Service";#N/A,#N/A,FALSE,"Removals";#N/A,#N/A,FALSE,"Retirements";#N/A,#N/A,FALSE,"CWIP Balances";#N/A,#N/A,FALSE,"CWIP_Expend_Ratios";#N/A,#N/A,FALSE,"CWIP_Yr_End"}</definedName>
    <definedName name="wrn.USIM_Data_Abbrev._5_1" localSheetId="21" hidden="1">{#N/A,#N/A,FALSE,"Expenditures";#N/A,#N/A,FALSE,"Property Placed In-Service";#N/A,#N/A,FALSE,"Removals";#N/A,#N/A,FALSE,"Retirements";#N/A,#N/A,FALSE,"CWIP Balances";#N/A,#N/A,FALSE,"CWIP_Expend_Ratios";#N/A,#N/A,FALSE,"CWIP_Yr_End"}</definedName>
    <definedName name="wrn.USIM_Data_Abbrev._5_1" localSheetId="22" hidden="1">{#N/A,#N/A,FALSE,"Expenditures";#N/A,#N/A,FALSE,"Property Placed In-Service";#N/A,#N/A,FALSE,"Removals";#N/A,#N/A,FALSE,"Retirements";#N/A,#N/A,FALSE,"CWIP Balances";#N/A,#N/A,FALSE,"CWIP_Expend_Ratios";#N/A,#N/A,FALSE,"CWIP_Yr_End"}</definedName>
    <definedName name="wrn.USIM_Data_Abbrev._5_1" localSheetId="1" hidden="1">{#N/A,#N/A,FALSE,"Expenditures";#N/A,#N/A,FALSE,"Property Placed In-Service";#N/A,#N/A,FALSE,"Removals";#N/A,#N/A,FALSE,"Retirements";#N/A,#N/A,FALSE,"CWIP Balances";#N/A,#N/A,FALSE,"CWIP_Expend_Ratios";#N/A,#N/A,FALSE,"CWIP_Yr_End"}</definedName>
    <definedName name="wrn.USIM_Data_Abbrev._5_1" localSheetId="26" hidden="1">{#N/A,#N/A,FALSE,"Expenditures";#N/A,#N/A,FALSE,"Property Placed In-Service";#N/A,#N/A,FALSE,"Removals";#N/A,#N/A,FALSE,"Retirements";#N/A,#N/A,FALSE,"CWIP Balances";#N/A,#N/A,FALSE,"CWIP_Expend_Ratios";#N/A,#N/A,FALSE,"CWIP_Yr_End"}</definedName>
    <definedName name="wrn.USIM_Data_Abbrev._5_1" localSheetId="23"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17" hidden="1">{#N/A,#N/A,FALSE,"Expenditures";#N/A,#N/A,FALSE,"Property Placed In-Service";#N/A,#N/A,FALSE,"Removals";#N/A,#N/A,FALSE,"Retirements";#N/A,#N/A,FALSE,"CWIP Balances";#N/A,#N/A,FALSE,"CWIP_Expend_Ratios";#N/A,#N/A,FALSE,"CWIP_Yr_End"}</definedName>
    <definedName name="wrn.USIM_Data_Abbrev._5_2" localSheetId="18" hidden="1">{#N/A,#N/A,FALSE,"Expenditures";#N/A,#N/A,FALSE,"Property Placed In-Service";#N/A,#N/A,FALSE,"Removals";#N/A,#N/A,FALSE,"Retirements";#N/A,#N/A,FALSE,"CWIP Balances";#N/A,#N/A,FALSE,"CWIP_Expend_Ratios";#N/A,#N/A,FALSE,"CWIP_Yr_End"}</definedName>
    <definedName name="wrn.USIM_Data_Abbrev._5_2" localSheetId="19" hidden="1">{#N/A,#N/A,FALSE,"Expenditures";#N/A,#N/A,FALSE,"Property Placed In-Service";#N/A,#N/A,FALSE,"Removals";#N/A,#N/A,FALSE,"Retirements";#N/A,#N/A,FALSE,"CWIP Balances";#N/A,#N/A,FALSE,"CWIP_Expend_Ratios";#N/A,#N/A,FALSE,"CWIP_Yr_End"}</definedName>
    <definedName name="wrn.USIM_Data_Abbrev._5_2" localSheetId="20" hidden="1">{#N/A,#N/A,FALSE,"Expenditures";#N/A,#N/A,FALSE,"Property Placed In-Service";#N/A,#N/A,FALSE,"Removals";#N/A,#N/A,FALSE,"Retirements";#N/A,#N/A,FALSE,"CWIP Balances";#N/A,#N/A,FALSE,"CWIP_Expend_Ratios";#N/A,#N/A,FALSE,"CWIP_Yr_End"}</definedName>
    <definedName name="wrn.USIM_Data_Abbrev._5_2" localSheetId="21" hidden="1">{#N/A,#N/A,FALSE,"Expenditures";#N/A,#N/A,FALSE,"Property Placed In-Service";#N/A,#N/A,FALSE,"Removals";#N/A,#N/A,FALSE,"Retirements";#N/A,#N/A,FALSE,"CWIP Balances";#N/A,#N/A,FALSE,"CWIP_Expend_Ratios";#N/A,#N/A,FALSE,"CWIP_Yr_End"}</definedName>
    <definedName name="wrn.USIM_Data_Abbrev._5_2" localSheetId="22" hidden="1">{#N/A,#N/A,FALSE,"Expenditures";#N/A,#N/A,FALSE,"Property Placed In-Service";#N/A,#N/A,FALSE,"Removals";#N/A,#N/A,FALSE,"Retirements";#N/A,#N/A,FALSE,"CWIP Balances";#N/A,#N/A,FALSE,"CWIP_Expend_Ratios";#N/A,#N/A,FALSE,"CWIP_Yr_End"}</definedName>
    <definedName name="wrn.USIM_Data_Abbrev._5_2" localSheetId="1" hidden="1">{#N/A,#N/A,FALSE,"Expenditures";#N/A,#N/A,FALSE,"Property Placed In-Service";#N/A,#N/A,FALSE,"Removals";#N/A,#N/A,FALSE,"Retirements";#N/A,#N/A,FALSE,"CWIP Balances";#N/A,#N/A,FALSE,"CWIP_Expend_Ratios";#N/A,#N/A,FALSE,"CWIP_Yr_End"}</definedName>
    <definedName name="wrn.USIM_Data_Abbrev._5_2" localSheetId="26" hidden="1">{#N/A,#N/A,FALSE,"Expenditures";#N/A,#N/A,FALSE,"Property Placed In-Service";#N/A,#N/A,FALSE,"Removals";#N/A,#N/A,FALSE,"Retirements";#N/A,#N/A,FALSE,"CWIP Balances";#N/A,#N/A,FALSE,"CWIP_Expend_Ratios";#N/A,#N/A,FALSE,"CWIP_Yr_End"}</definedName>
    <definedName name="wrn.USIM_Data_Abbrev._5_2" localSheetId="23"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17" hidden="1">{#N/A,#N/A,FALSE,"Expenditures";#N/A,#N/A,FALSE,"Property Placed In-Service";#N/A,#N/A,FALSE,"Removals";#N/A,#N/A,FALSE,"Retirements";#N/A,#N/A,FALSE,"CWIP Balances";#N/A,#N/A,FALSE,"CWIP_Expend_Ratios";#N/A,#N/A,FALSE,"CWIP_Yr_End"}</definedName>
    <definedName name="wrn.USIM_Data_Abbrev._5_3" localSheetId="18" hidden="1">{#N/A,#N/A,FALSE,"Expenditures";#N/A,#N/A,FALSE,"Property Placed In-Service";#N/A,#N/A,FALSE,"Removals";#N/A,#N/A,FALSE,"Retirements";#N/A,#N/A,FALSE,"CWIP Balances";#N/A,#N/A,FALSE,"CWIP_Expend_Ratios";#N/A,#N/A,FALSE,"CWIP_Yr_End"}</definedName>
    <definedName name="wrn.USIM_Data_Abbrev._5_3" localSheetId="19" hidden="1">{#N/A,#N/A,FALSE,"Expenditures";#N/A,#N/A,FALSE,"Property Placed In-Service";#N/A,#N/A,FALSE,"Removals";#N/A,#N/A,FALSE,"Retirements";#N/A,#N/A,FALSE,"CWIP Balances";#N/A,#N/A,FALSE,"CWIP_Expend_Ratios";#N/A,#N/A,FALSE,"CWIP_Yr_End"}</definedName>
    <definedName name="wrn.USIM_Data_Abbrev._5_3" localSheetId="20" hidden="1">{#N/A,#N/A,FALSE,"Expenditures";#N/A,#N/A,FALSE,"Property Placed In-Service";#N/A,#N/A,FALSE,"Removals";#N/A,#N/A,FALSE,"Retirements";#N/A,#N/A,FALSE,"CWIP Balances";#N/A,#N/A,FALSE,"CWIP_Expend_Ratios";#N/A,#N/A,FALSE,"CWIP_Yr_End"}</definedName>
    <definedName name="wrn.USIM_Data_Abbrev._5_3" localSheetId="21" hidden="1">{#N/A,#N/A,FALSE,"Expenditures";#N/A,#N/A,FALSE,"Property Placed In-Service";#N/A,#N/A,FALSE,"Removals";#N/A,#N/A,FALSE,"Retirements";#N/A,#N/A,FALSE,"CWIP Balances";#N/A,#N/A,FALSE,"CWIP_Expend_Ratios";#N/A,#N/A,FALSE,"CWIP_Yr_End"}</definedName>
    <definedName name="wrn.USIM_Data_Abbrev._5_3" localSheetId="22" hidden="1">{#N/A,#N/A,FALSE,"Expenditures";#N/A,#N/A,FALSE,"Property Placed In-Service";#N/A,#N/A,FALSE,"Removals";#N/A,#N/A,FALSE,"Retirements";#N/A,#N/A,FALSE,"CWIP Balances";#N/A,#N/A,FALSE,"CWIP_Expend_Ratios";#N/A,#N/A,FALSE,"CWIP_Yr_End"}</definedName>
    <definedName name="wrn.USIM_Data_Abbrev._5_3" localSheetId="1" hidden="1">{#N/A,#N/A,FALSE,"Expenditures";#N/A,#N/A,FALSE,"Property Placed In-Service";#N/A,#N/A,FALSE,"Removals";#N/A,#N/A,FALSE,"Retirements";#N/A,#N/A,FALSE,"CWIP Balances";#N/A,#N/A,FALSE,"CWIP_Expend_Ratios";#N/A,#N/A,FALSE,"CWIP_Yr_End"}</definedName>
    <definedName name="wrn.USIM_Data_Abbrev._5_3" localSheetId="26" hidden="1">{#N/A,#N/A,FALSE,"Expenditures";#N/A,#N/A,FALSE,"Property Placed In-Service";#N/A,#N/A,FALSE,"Removals";#N/A,#N/A,FALSE,"Retirements";#N/A,#N/A,FALSE,"CWIP Balances";#N/A,#N/A,FALSE,"CWIP_Expend_Ratios";#N/A,#N/A,FALSE,"CWIP_Yr_End"}</definedName>
    <definedName name="wrn.USIM_Data_Abbrev._5_3" localSheetId="23"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17" hidden="1">{#N/A,#N/A,FALSE,"Expenditures";#N/A,#N/A,FALSE,"Property Placed In-Service";#N/A,#N/A,FALSE,"CWIP Balances"}</definedName>
    <definedName name="wrn.USIM_Data_Abbrev3." localSheetId="18" hidden="1">{#N/A,#N/A,FALSE,"Expenditures";#N/A,#N/A,FALSE,"Property Placed In-Service";#N/A,#N/A,FALSE,"CWIP Balances"}</definedName>
    <definedName name="wrn.USIM_Data_Abbrev3." localSheetId="19" hidden="1">{#N/A,#N/A,FALSE,"Expenditures";#N/A,#N/A,FALSE,"Property Placed In-Service";#N/A,#N/A,FALSE,"CWIP Balances"}</definedName>
    <definedName name="wrn.USIM_Data_Abbrev3." localSheetId="20" hidden="1">{#N/A,#N/A,FALSE,"Expenditures";#N/A,#N/A,FALSE,"Property Placed In-Service";#N/A,#N/A,FALSE,"CWIP Balances"}</definedName>
    <definedName name="wrn.USIM_Data_Abbrev3." localSheetId="21" hidden="1">{#N/A,#N/A,FALSE,"Expenditures";#N/A,#N/A,FALSE,"Property Placed In-Service";#N/A,#N/A,FALSE,"CWIP Balances"}</definedName>
    <definedName name="wrn.USIM_Data_Abbrev3." localSheetId="22" hidden="1">{#N/A,#N/A,FALSE,"Expenditures";#N/A,#N/A,FALSE,"Property Placed In-Service";#N/A,#N/A,FALSE,"CWIP Balances"}</definedName>
    <definedName name="wrn.USIM_Data_Abbrev3." localSheetId="1" hidden="1">{#N/A,#N/A,FALSE,"Expenditures";#N/A,#N/A,FALSE,"Property Placed In-Service";#N/A,#N/A,FALSE,"CWIP Balances"}</definedName>
    <definedName name="wrn.USIM_Data_Abbrev3." localSheetId="26" hidden="1">{#N/A,#N/A,FALSE,"Expenditures";#N/A,#N/A,FALSE,"Property Placed In-Service";#N/A,#N/A,FALSE,"CWIP Balances"}</definedName>
    <definedName name="wrn.USIM_Data_Abbrev3." localSheetId="23"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17" hidden="1">{#N/A,#N/A,FALSE,"Expenditures";#N/A,#N/A,FALSE,"Property Placed In-Service";#N/A,#N/A,FALSE,"CWIP Balances"}</definedName>
    <definedName name="wrn.USIM_Data_Abbrev3._1" localSheetId="18" hidden="1">{#N/A,#N/A,FALSE,"Expenditures";#N/A,#N/A,FALSE,"Property Placed In-Service";#N/A,#N/A,FALSE,"CWIP Balances"}</definedName>
    <definedName name="wrn.USIM_Data_Abbrev3._1" localSheetId="19" hidden="1">{#N/A,#N/A,FALSE,"Expenditures";#N/A,#N/A,FALSE,"Property Placed In-Service";#N/A,#N/A,FALSE,"CWIP Balances"}</definedName>
    <definedName name="wrn.USIM_Data_Abbrev3._1" localSheetId="20" hidden="1">{#N/A,#N/A,FALSE,"Expenditures";#N/A,#N/A,FALSE,"Property Placed In-Service";#N/A,#N/A,FALSE,"CWIP Balances"}</definedName>
    <definedName name="wrn.USIM_Data_Abbrev3._1" localSheetId="21" hidden="1">{#N/A,#N/A,FALSE,"Expenditures";#N/A,#N/A,FALSE,"Property Placed In-Service";#N/A,#N/A,FALSE,"CWIP Balances"}</definedName>
    <definedName name="wrn.USIM_Data_Abbrev3._1" localSheetId="22" hidden="1">{#N/A,#N/A,FALSE,"Expenditures";#N/A,#N/A,FALSE,"Property Placed In-Service";#N/A,#N/A,FALSE,"CWIP Balances"}</definedName>
    <definedName name="wrn.USIM_Data_Abbrev3._1" localSheetId="1" hidden="1">{#N/A,#N/A,FALSE,"Expenditures";#N/A,#N/A,FALSE,"Property Placed In-Service";#N/A,#N/A,FALSE,"CWIP Balances"}</definedName>
    <definedName name="wrn.USIM_Data_Abbrev3._1" localSheetId="26" hidden="1">{#N/A,#N/A,FALSE,"Expenditures";#N/A,#N/A,FALSE,"Property Placed In-Service";#N/A,#N/A,FALSE,"CWIP Balances"}</definedName>
    <definedName name="wrn.USIM_Data_Abbrev3._1" localSheetId="23"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17" hidden="1">{#N/A,#N/A,FALSE,"Expenditures";#N/A,#N/A,FALSE,"Property Placed In-Service";#N/A,#N/A,FALSE,"CWIP Balances"}</definedName>
    <definedName name="wrn.USIM_Data_Abbrev3._1_1" localSheetId="18" hidden="1">{#N/A,#N/A,FALSE,"Expenditures";#N/A,#N/A,FALSE,"Property Placed In-Service";#N/A,#N/A,FALSE,"CWIP Balances"}</definedName>
    <definedName name="wrn.USIM_Data_Abbrev3._1_1" localSheetId="19" hidden="1">{#N/A,#N/A,FALSE,"Expenditures";#N/A,#N/A,FALSE,"Property Placed In-Service";#N/A,#N/A,FALSE,"CWIP Balances"}</definedName>
    <definedName name="wrn.USIM_Data_Abbrev3._1_1" localSheetId="20" hidden="1">{#N/A,#N/A,FALSE,"Expenditures";#N/A,#N/A,FALSE,"Property Placed In-Service";#N/A,#N/A,FALSE,"CWIP Balances"}</definedName>
    <definedName name="wrn.USIM_Data_Abbrev3._1_1" localSheetId="21" hidden="1">{#N/A,#N/A,FALSE,"Expenditures";#N/A,#N/A,FALSE,"Property Placed In-Service";#N/A,#N/A,FALSE,"CWIP Balances"}</definedName>
    <definedName name="wrn.USIM_Data_Abbrev3._1_1" localSheetId="22" hidden="1">{#N/A,#N/A,FALSE,"Expenditures";#N/A,#N/A,FALSE,"Property Placed In-Service";#N/A,#N/A,FALSE,"CWIP Balances"}</definedName>
    <definedName name="wrn.USIM_Data_Abbrev3._1_1" localSheetId="1" hidden="1">{#N/A,#N/A,FALSE,"Expenditures";#N/A,#N/A,FALSE,"Property Placed In-Service";#N/A,#N/A,FALSE,"CWIP Balances"}</definedName>
    <definedName name="wrn.USIM_Data_Abbrev3._1_1" localSheetId="26" hidden="1">{#N/A,#N/A,FALSE,"Expenditures";#N/A,#N/A,FALSE,"Property Placed In-Service";#N/A,#N/A,FALSE,"CWIP Balances"}</definedName>
    <definedName name="wrn.USIM_Data_Abbrev3._1_1" localSheetId="23"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17" hidden="1">{#N/A,#N/A,FALSE,"Expenditures";#N/A,#N/A,FALSE,"Property Placed In-Service";#N/A,#N/A,FALSE,"CWIP Balances"}</definedName>
    <definedName name="wrn.USIM_Data_Abbrev3._1_2" localSheetId="18" hidden="1">{#N/A,#N/A,FALSE,"Expenditures";#N/A,#N/A,FALSE,"Property Placed In-Service";#N/A,#N/A,FALSE,"CWIP Balances"}</definedName>
    <definedName name="wrn.USIM_Data_Abbrev3._1_2" localSheetId="19" hidden="1">{#N/A,#N/A,FALSE,"Expenditures";#N/A,#N/A,FALSE,"Property Placed In-Service";#N/A,#N/A,FALSE,"CWIP Balances"}</definedName>
    <definedName name="wrn.USIM_Data_Abbrev3._1_2" localSheetId="20" hidden="1">{#N/A,#N/A,FALSE,"Expenditures";#N/A,#N/A,FALSE,"Property Placed In-Service";#N/A,#N/A,FALSE,"CWIP Balances"}</definedName>
    <definedName name="wrn.USIM_Data_Abbrev3._1_2" localSheetId="21" hidden="1">{#N/A,#N/A,FALSE,"Expenditures";#N/A,#N/A,FALSE,"Property Placed In-Service";#N/A,#N/A,FALSE,"CWIP Balances"}</definedName>
    <definedName name="wrn.USIM_Data_Abbrev3._1_2" localSheetId="22" hidden="1">{#N/A,#N/A,FALSE,"Expenditures";#N/A,#N/A,FALSE,"Property Placed In-Service";#N/A,#N/A,FALSE,"CWIP Balances"}</definedName>
    <definedName name="wrn.USIM_Data_Abbrev3._1_2" localSheetId="1" hidden="1">{#N/A,#N/A,FALSE,"Expenditures";#N/A,#N/A,FALSE,"Property Placed In-Service";#N/A,#N/A,FALSE,"CWIP Balances"}</definedName>
    <definedName name="wrn.USIM_Data_Abbrev3._1_2" localSheetId="26" hidden="1">{#N/A,#N/A,FALSE,"Expenditures";#N/A,#N/A,FALSE,"Property Placed In-Service";#N/A,#N/A,FALSE,"CWIP Balances"}</definedName>
    <definedName name="wrn.USIM_Data_Abbrev3._1_2" localSheetId="23"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17" hidden="1">{#N/A,#N/A,FALSE,"Expenditures";#N/A,#N/A,FALSE,"Property Placed In-Service";#N/A,#N/A,FALSE,"CWIP Balances"}</definedName>
    <definedName name="wrn.USIM_Data_Abbrev3._1_3" localSheetId="18" hidden="1">{#N/A,#N/A,FALSE,"Expenditures";#N/A,#N/A,FALSE,"Property Placed In-Service";#N/A,#N/A,FALSE,"CWIP Balances"}</definedName>
    <definedName name="wrn.USIM_Data_Abbrev3._1_3" localSheetId="19" hidden="1">{#N/A,#N/A,FALSE,"Expenditures";#N/A,#N/A,FALSE,"Property Placed In-Service";#N/A,#N/A,FALSE,"CWIP Balances"}</definedName>
    <definedName name="wrn.USIM_Data_Abbrev3._1_3" localSheetId="20" hidden="1">{#N/A,#N/A,FALSE,"Expenditures";#N/A,#N/A,FALSE,"Property Placed In-Service";#N/A,#N/A,FALSE,"CWIP Balances"}</definedName>
    <definedName name="wrn.USIM_Data_Abbrev3._1_3" localSheetId="21" hidden="1">{#N/A,#N/A,FALSE,"Expenditures";#N/A,#N/A,FALSE,"Property Placed In-Service";#N/A,#N/A,FALSE,"CWIP Balances"}</definedName>
    <definedName name="wrn.USIM_Data_Abbrev3._1_3" localSheetId="22" hidden="1">{#N/A,#N/A,FALSE,"Expenditures";#N/A,#N/A,FALSE,"Property Placed In-Service";#N/A,#N/A,FALSE,"CWIP Balances"}</definedName>
    <definedName name="wrn.USIM_Data_Abbrev3._1_3" localSheetId="1" hidden="1">{#N/A,#N/A,FALSE,"Expenditures";#N/A,#N/A,FALSE,"Property Placed In-Service";#N/A,#N/A,FALSE,"CWIP Balances"}</definedName>
    <definedName name="wrn.USIM_Data_Abbrev3._1_3" localSheetId="26" hidden="1">{#N/A,#N/A,FALSE,"Expenditures";#N/A,#N/A,FALSE,"Property Placed In-Service";#N/A,#N/A,FALSE,"CWIP Balances"}</definedName>
    <definedName name="wrn.USIM_Data_Abbrev3._1_3" localSheetId="23"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17" hidden="1">{#N/A,#N/A,FALSE,"Expenditures";#N/A,#N/A,FALSE,"Property Placed In-Service";#N/A,#N/A,FALSE,"CWIP Balances"}</definedName>
    <definedName name="wrn.USIM_Data_Abbrev3._2" localSheetId="18" hidden="1">{#N/A,#N/A,FALSE,"Expenditures";#N/A,#N/A,FALSE,"Property Placed In-Service";#N/A,#N/A,FALSE,"CWIP Balances"}</definedName>
    <definedName name="wrn.USIM_Data_Abbrev3._2" localSheetId="19" hidden="1">{#N/A,#N/A,FALSE,"Expenditures";#N/A,#N/A,FALSE,"Property Placed In-Service";#N/A,#N/A,FALSE,"CWIP Balances"}</definedName>
    <definedName name="wrn.USIM_Data_Abbrev3._2" localSheetId="20" hidden="1">{#N/A,#N/A,FALSE,"Expenditures";#N/A,#N/A,FALSE,"Property Placed In-Service";#N/A,#N/A,FALSE,"CWIP Balances"}</definedName>
    <definedName name="wrn.USIM_Data_Abbrev3._2" localSheetId="21" hidden="1">{#N/A,#N/A,FALSE,"Expenditures";#N/A,#N/A,FALSE,"Property Placed In-Service";#N/A,#N/A,FALSE,"CWIP Balances"}</definedName>
    <definedName name="wrn.USIM_Data_Abbrev3._2" localSheetId="22" hidden="1">{#N/A,#N/A,FALSE,"Expenditures";#N/A,#N/A,FALSE,"Property Placed In-Service";#N/A,#N/A,FALSE,"CWIP Balances"}</definedName>
    <definedName name="wrn.USIM_Data_Abbrev3._2" localSheetId="1" hidden="1">{#N/A,#N/A,FALSE,"Expenditures";#N/A,#N/A,FALSE,"Property Placed In-Service";#N/A,#N/A,FALSE,"CWIP Balances"}</definedName>
    <definedName name="wrn.USIM_Data_Abbrev3._2" localSheetId="26" hidden="1">{#N/A,#N/A,FALSE,"Expenditures";#N/A,#N/A,FALSE,"Property Placed In-Service";#N/A,#N/A,FALSE,"CWIP Balances"}</definedName>
    <definedName name="wrn.USIM_Data_Abbrev3._2" localSheetId="23"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17" hidden="1">{#N/A,#N/A,FALSE,"Expenditures";#N/A,#N/A,FALSE,"Property Placed In-Service";#N/A,#N/A,FALSE,"CWIP Balances"}</definedName>
    <definedName name="wrn.USIM_Data_Abbrev3._2_1" localSheetId="18" hidden="1">{#N/A,#N/A,FALSE,"Expenditures";#N/A,#N/A,FALSE,"Property Placed In-Service";#N/A,#N/A,FALSE,"CWIP Balances"}</definedName>
    <definedName name="wrn.USIM_Data_Abbrev3._2_1" localSheetId="19" hidden="1">{#N/A,#N/A,FALSE,"Expenditures";#N/A,#N/A,FALSE,"Property Placed In-Service";#N/A,#N/A,FALSE,"CWIP Balances"}</definedName>
    <definedName name="wrn.USIM_Data_Abbrev3._2_1" localSheetId="20" hidden="1">{#N/A,#N/A,FALSE,"Expenditures";#N/A,#N/A,FALSE,"Property Placed In-Service";#N/A,#N/A,FALSE,"CWIP Balances"}</definedName>
    <definedName name="wrn.USIM_Data_Abbrev3._2_1" localSheetId="21" hidden="1">{#N/A,#N/A,FALSE,"Expenditures";#N/A,#N/A,FALSE,"Property Placed In-Service";#N/A,#N/A,FALSE,"CWIP Balances"}</definedName>
    <definedName name="wrn.USIM_Data_Abbrev3._2_1" localSheetId="22" hidden="1">{#N/A,#N/A,FALSE,"Expenditures";#N/A,#N/A,FALSE,"Property Placed In-Service";#N/A,#N/A,FALSE,"CWIP Balances"}</definedName>
    <definedName name="wrn.USIM_Data_Abbrev3._2_1" localSheetId="1" hidden="1">{#N/A,#N/A,FALSE,"Expenditures";#N/A,#N/A,FALSE,"Property Placed In-Service";#N/A,#N/A,FALSE,"CWIP Balances"}</definedName>
    <definedName name="wrn.USIM_Data_Abbrev3._2_1" localSheetId="26" hidden="1">{#N/A,#N/A,FALSE,"Expenditures";#N/A,#N/A,FALSE,"Property Placed In-Service";#N/A,#N/A,FALSE,"CWIP Balances"}</definedName>
    <definedName name="wrn.USIM_Data_Abbrev3._2_1" localSheetId="23"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17" hidden="1">{#N/A,#N/A,FALSE,"Expenditures";#N/A,#N/A,FALSE,"Property Placed In-Service";#N/A,#N/A,FALSE,"CWIP Balances"}</definedName>
    <definedName name="wrn.USIM_Data_Abbrev3._2_2" localSheetId="18" hidden="1">{#N/A,#N/A,FALSE,"Expenditures";#N/A,#N/A,FALSE,"Property Placed In-Service";#N/A,#N/A,FALSE,"CWIP Balances"}</definedName>
    <definedName name="wrn.USIM_Data_Abbrev3._2_2" localSheetId="19" hidden="1">{#N/A,#N/A,FALSE,"Expenditures";#N/A,#N/A,FALSE,"Property Placed In-Service";#N/A,#N/A,FALSE,"CWIP Balances"}</definedName>
    <definedName name="wrn.USIM_Data_Abbrev3._2_2" localSheetId="20" hidden="1">{#N/A,#N/A,FALSE,"Expenditures";#N/A,#N/A,FALSE,"Property Placed In-Service";#N/A,#N/A,FALSE,"CWIP Balances"}</definedName>
    <definedName name="wrn.USIM_Data_Abbrev3._2_2" localSheetId="21" hidden="1">{#N/A,#N/A,FALSE,"Expenditures";#N/A,#N/A,FALSE,"Property Placed In-Service";#N/A,#N/A,FALSE,"CWIP Balances"}</definedName>
    <definedName name="wrn.USIM_Data_Abbrev3._2_2" localSheetId="22" hidden="1">{#N/A,#N/A,FALSE,"Expenditures";#N/A,#N/A,FALSE,"Property Placed In-Service";#N/A,#N/A,FALSE,"CWIP Balances"}</definedName>
    <definedName name="wrn.USIM_Data_Abbrev3._2_2" localSheetId="1" hidden="1">{#N/A,#N/A,FALSE,"Expenditures";#N/A,#N/A,FALSE,"Property Placed In-Service";#N/A,#N/A,FALSE,"CWIP Balances"}</definedName>
    <definedName name="wrn.USIM_Data_Abbrev3._2_2" localSheetId="26" hidden="1">{#N/A,#N/A,FALSE,"Expenditures";#N/A,#N/A,FALSE,"Property Placed In-Service";#N/A,#N/A,FALSE,"CWIP Balances"}</definedName>
    <definedName name="wrn.USIM_Data_Abbrev3._2_2" localSheetId="23"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17" hidden="1">{#N/A,#N/A,FALSE,"Expenditures";#N/A,#N/A,FALSE,"Property Placed In-Service";#N/A,#N/A,FALSE,"CWIP Balances"}</definedName>
    <definedName name="wrn.USIM_Data_Abbrev3._2_3" localSheetId="18" hidden="1">{#N/A,#N/A,FALSE,"Expenditures";#N/A,#N/A,FALSE,"Property Placed In-Service";#N/A,#N/A,FALSE,"CWIP Balances"}</definedName>
    <definedName name="wrn.USIM_Data_Abbrev3._2_3" localSheetId="19" hidden="1">{#N/A,#N/A,FALSE,"Expenditures";#N/A,#N/A,FALSE,"Property Placed In-Service";#N/A,#N/A,FALSE,"CWIP Balances"}</definedName>
    <definedName name="wrn.USIM_Data_Abbrev3._2_3" localSheetId="20" hidden="1">{#N/A,#N/A,FALSE,"Expenditures";#N/A,#N/A,FALSE,"Property Placed In-Service";#N/A,#N/A,FALSE,"CWIP Balances"}</definedName>
    <definedName name="wrn.USIM_Data_Abbrev3._2_3" localSheetId="21" hidden="1">{#N/A,#N/A,FALSE,"Expenditures";#N/A,#N/A,FALSE,"Property Placed In-Service";#N/A,#N/A,FALSE,"CWIP Balances"}</definedName>
    <definedName name="wrn.USIM_Data_Abbrev3._2_3" localSheetId="22" hidden="1">{#N/A,#N/A,FALSE,"Expenditures";#N/A,#N/A,FALSE,"Property Placed In-Service";#N/A,#N/A,FALSE,"CWIP Balances"}</definedName>
    <definedName name="wrn.USIM_Data_Abbrev3._2_3" localSheetId="1" hidden="1">{#N/A,#N/A,FALSE,"Expenditures";#N/A,#N/A,FALSE,"Property Placed In-Service";#N/A,#N/A,FALSE,"CWIP Balances"}</definedName>
    <definedName name="wrn.USIM_Data_Abbrev3._2_3" localSheetId="26" hidden="1">{#N/A,#N/A,FALSE,"Expenditures";#N/A,#N/A,FALSE,"Property Placed In-Service";#N/A,#N/A,FALSE,"CWIP Balances"}</definedName>
    <definedName name="wrn.USIM_Data_Abbrev3._2_3" localSheetId="23"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17" hidden="1">{#N/A,#N/A,FALSE,"Expenditures";#N/A,#N/A,FALSE,"Property Placed In-Service";#N/A,#N/A,FALSE,"CWIP Balances"}</definedName>
    <definedName name="wrn.USIM_Data_Abbrev3._3" localSheetId="18" hidden="1">{#N/A,#N/A,FALSE,"Expenditures";#N/A,#N/A,FALSE,"Property Placed In-Service";#N/A,#N/A,FALSE,"CWIP Balances"}</definedName>
    <definedName name="wrn.USIM_Data_Abbrev3._3" localSheetId="19" hidden="1">{#N/A,#N/A,FALSE,"Expenditures";#N/A,#N/A,FALSE,"Property Placed In-Service";#N/A,#N/A,FALSE,"CWIP Balances"}</definedName>
    <definedName name="wrn.USIM_Data_Abbrev3._3" localSheetId="20" hidden="1">{#N/A,#N/A,FALSE,"Expenditures";#N/A,#N/A,FALSE,"Property Placed In-Service";#N/A,#N/A,FALSE,"CWIP Balances"}</definedName>
    <definedName name="wrn.USIM_Data_Abbrev3._3" localSheetId="21" hidden="1">{#N/A,#N/A,FALSE,"Expenditures";#N/A,#N/A,FALSE,"Property Placed In-Service";#N/A,#N/A,FALSE,"CWIP Balances"}</definedName>
    <definedName name="wrn.USIM_Data_Abbrev3._3" localSheetId="22" hidden="1">{#N/A,#N/A,FALSE,"Expenditures";#N/A,#N/A,FALSE,"Property Placed In-Service";#N/A,#N/A,FALSE,"CWIP Balances"}</definedName>
    <definedName name="wrn.USIM_Data_Abbrev3._3" localSheetId="1" hidden="1">{#N/A,#N/A,FALSE,"Expenditures";#N/A,#N/A,FALSE,"Property Placed In-Service";#N/A,#N/A,FALSE,"CWIP Balances"}</definedName>
    <definedName name="wrn.USIM_Data_Abbrev3._3" localSheetId="26" hidden="1">{#N/A,#N/A,FALSE,"Expenditures";#N/A,#N/A,FALSE,"Property Placed In-Service";#N/A,#N/A,FALSE,"CWIP Balances"}</definedName>
    <definedName name="wrn.USIM_Data_Abbrev3._3" localSheetId="23"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17" hidden="1">{#N/A,#N/A,FALSE,"Expenditures";#N/A,#N/A,FALSE,"Property Placed In-Service";#N/A,#N/A,FALSE,"CWIP Balances"}</definedName>
    <definedName name="wrn.USIM_Data_Abbrev3._3_1" localSheetId="18" hidden="1">{#N/A,#N/A,FALSE,"Expenditures";#N/A,#N/A,FALSE,"Property Placed In-Service";#N/A,#N/A,FALSE,"CWIP Balances"}</definedName>
    <definedName name="wrn.USIM_Data_Abbrev3._3_1" localSheetId="19" hidden="1">{#N/A,#N/A,FALSE,"Expenditures";#N/A,#N/A,FALSE,"Property Placed In-Service";#N/A,#N/A,FALSE,"CWIP Balances"}</definedName>
    <definedName name="wrn.USIM_Data_Abbrev3._3_1" localSheetId="20" hidden="1">{#N/A,#N/A,FALSE,"Expenditures";#N/A,#N/A,FALSE,"Property Placed In-Service";#N/A,#N/A,FALSE,"CWIP Balances"}</definedName>
    <definedName name="wrn.USIM_Data_Abbrev3._3_1" localSheetId="21" hidden="1">{#N/A,#N/A,FALSE,"Expenditures";#N/A,#N/A,FALSE,"Property Placed In-Service";#N/A,#N/A,FALSE,"CWIP Balances"}</definedName>
    <definedName name="wrn.USIM_Data_Abbrev3._3_1" localSheetId="22" hidden="1">{#N/A,#N/A,FALSE,"Expenditures";#N/A,#N/A,FALSE,"Property Placed In-Service";#N/A,#N/A,FALSE,"CWIP Balances"}</definedName>
    <definedName name="wrn.USIM_Data_Abbrev3._3_1" localSheetId="1" hidden="1">{#N/A,#N/A,FALSE,"Expenditures";#N/A,#N/A,FALSE,"Property Placed In-Service";#N/A,#N/A,FALSE,"CWIP Balances"}</definedName>
    <definedName name="wrn.USIM_Data_Abbrev3._3_1" localSheetId="26" hidden="1">{#N/A,#N/A,FALSE,"Expenditures";#N/A,#N/A,FALSE,"Property Placed In-Service";#N/A,#N/A,FALSE,"CWIP Balances"}</definedName>
    <definedName name="wrn.USIM_Data_Abbrev3._3_1" localSheetId="23"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17" hidden="1">{#N/A,#N/A,FALSE,"Expenditures";#N/A,#N/A,FALSE,"Property Placed In-Service";#N/A,#N/A,FALSE,"CWIP Balances"}</definedName>
    <definedName name="wrn.USIM_Data_Abbrev3._3_2" localSheetId="18" hidden="1">{#N/A,#N/A,FALSE,"Expenditures";#N/A,#N/A,FALSE,"Property Placed In-Service";#N/A,#N/A,FALSE,"CWIP Balances"}</definedName>
    <definedName name="wrn.USIM_Data_Abbrev3._3_2" localSheetId="19" hidden="1">{#N/A,#N/A,FALSE,"Expenditures";#N/A,#N/A,FALSE,"Property Placed In-Service";#N/A,#N/A,FALSE,"CWIP Balances"}</definedName>
    <definedName name="wrn.USIM_Data_Abbrev3._3_2" localSheetId="20" hidden="1">{#N/A,#N/A,FALSE,"Expenditures";#N/A,#N/A,FALSE,"Property Placed In-Service";#N/A,#N/A,FALSE,"CWIP Balances"}</definedName>
    <definedName name="wrn.USIM_Data_Abbrev3._3_2" localSheetId="21" hidden="1">{#N/A,#N/A,FALSE,"Expenditures";#N/A,#N/A,FALSE,"Property Placed In-Service";#N/A,#N/A,FALSE,"CWIP Balances"}</definedName>
    <definedName name="wrn.USIM_Data_Abbrev3._3_2" localSheetId="22" hidden="1">{#N/A,#N/A,FALSE,"Expenditures";#N/A,#N/A,FALSE,"Property Placed In-Service";#N/A,#N/A,FALSE,"CWIP Balances"}</definedName>
    <definedName name="wrn.USIM_Data_Abbrev3._3_2" localSheetId="1" hidden="1">{#N/A,#N/A,FALSE,"Expenditures";#N/A,#N/A,FALSE,"Property Placed In-Service";#N/A,#N/A,FALSE,"CWIP Balances"}</definedName>
    <definedName name="wrn.USIM_Data_Abbrev3._3_2" localSheetId="26" hidden="1">{#N/A,#N/A,FALSE,"Expenditures";#N/A,#N/A,FALSE,"Property Placed In-Service";#N/A,#N/A,FALSE,"CWIP Balances"}</definedName>
    <definedName name="wrn.USIM_Data_Abbrev3._3_2" localSheetId="23"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17" hidden="1">{#N/A,#N/A,FALSE,"Expenditures";#N/A,#N/A,FALSE,"Property Placed In-Service";#N/A,#N/A,FALSE,"CWIP Balances"}</definedName>
    <definedName name="wrn.USIM_Data_Abbrev3._3_3" localSheetId="18" hidden="1">{#N/A,#N/A,FALSE,"Expenditures";#N/A,#N/A,FALSE,"Property Placed In-Service";#N/A,#N/A,FALSE,"CWIP Balances"}</definedName>
    <definedName name="wrn.USIM_Data_Abbrev3._3_3" localSheetId="19" hidden="1">{#N/A,#N/A,FALSE,"Expenditures";#N/A,#N/A,FALSE,"Property Placed In-Service";#N/A,#N/A,FALSE,"CWIP Balances"}</definedName>
    <definedName name="wrn.USIM_Data_Abbrev3._3_3" localSheetId="20" hidden="1">{#N/A,#N/A,FALSE,"Expenditures";#N/A,#N/A,FALSE,"Property Placed In-Service";#N/A,#N/A,FALSE,"CWIP Balances"}</definedName>
    <definedName name="wrn.USIM_Data_Abbrev3._3_3" localSheetId="21" hidden="1">{#N/A,#N/A,FALSE,"Expenditures";#N/A,#N/A,FALSE,"Property Placed In-Service";#N/A,#N/A,FALSE,"CWIP Balances"}</definedName>
    <definedName name="wrn.USIM_Data_Abbrev3._3_3" localSheetId="22" hidden="1">{#N/A,#N/A,FALSE,"Expenditures";#N/A,#N/A,FALSE,"Property Placed In-Service";#N/A,#N/A,FALSE,"CWIP Balances"}</definedName>
    <definedName name="wrn.USIM_Data_Abbrev3._3_3" localSheetId="1" hidden="1">{#N/A,#N/A,FALSE,"Expenditures";#N/A,#N/A,FALSE,"Property Placed In-Service";#N/A,#N/A,FALSE,"CWIP Balances"}</definedName>
    <definedName name="wrn.USIM_Data_Abbrev3._3_3" localSheetId="26" hidden="1">{#N/A,#N/A,FALSE,"Expenditures";#N/A,#N/A,FALSE,"Property Placed In-Service";#N/A,#N/A,FALSE,"CWIP Balances"}</definedName>
    <definedName name="wrn.USIM_Data_Abbrev3._3_3" localSheetId="23"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17" hidden="1">{#N/A,#N/A,FALSE,"Expenditures";#N/A,#N/A,FALSE,"Property Placed In-Service";#N/A,#N/A,FALSE,"CWIP Balances"}</definedName>
    <definedName name="wrn.USIM_Data_Abbrev3._4" localSheetId="18" hidden="1">{#N/A,#N/A,FALSE,"Expenditures";#N/A,#N/A,FALSE,"Property Placed In-Service";#N/A,#N/A,FALSE,"CWIP Balances"}</definedName>
    <definedName name="wrn.USIM_Data_Abbrev3._4" localSheetId="19" hidden="1">{#N/A,#N/A,FALSE,"Expenditures";#N/A,#N/A,FALSE,"Property Placed In-Service";#N/A,#N/A,FALSE,"CWIP Balances"}</definedName>
    <definedName name="wrn.USIM_Data_Abbrev3._4" localSheetId="20" hidden="1">{#N/A,#N/A,FALSE,"Expenditures";#N/A,#N/A,FALSE,"Property Placed In-Service";#N/A,#N/A,FALSE,"CWIP Balances"}</definedName>
    <definedName name="wrn.USIM_Data_Abbrev3._4" localSheetId="21" hidden="1">{#N/A,#N/A,FALSE,"Expenditures";#N/A,#N/A,FALSE,"Property Placed In-Service";#N/A,#N/A,FALSE,"CWIP Balances"}</definedName>
    <definedName name="wrn.USIM_Data_Abbrev3._4" localSheetId="22" hidden="1">{#N/A,#N/A,FALSE,"Expenditures";#N/A,#N/A,FALSE,"Property Placed In-Service";#N/A,#N/A,FALSE,"CWIP Balances"}</definedName>
    <definedName name="wrn.USIM_Data_Abbrev3._4" localSheetId="1" hidden="1">{#N/A,#N/A,FALSE,"Expenditures";#N/A,#N/A,FALSE,"Property Placed In-Service";#N/A,#N/A,FALSE,"CWIP Balances"}</definedName>
    <definedName name="wrn.USIM_Data_Abbrev3._4" localSheetId="26" hidden="1">{#N/A,#N/A,FALSE,"Expenditures";#N/A,#N/A,FALSE,"Property Placed In-Service";#N/A,#N/A,FALSE,"CWIP Balances"}</definedName>
    <definedName name="wrn.USIM_Data_Abbrev3._4" localSheetId="23"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17" hidden="1">{#N/A,#N/A,FALSE,"Expenditures";#N/A,#N/A,FALSE,"Property Placed In-Service";#N/A,#N/A,FALSE,"CWIP Balances"}</definedName>
    <definedName name="wrn.USIM_Data_Abbrev3._4_1" localSheetId="18" hidden="1">{#N/A,#N/A,FALSE,"Expenditures";#N/A,#N/A,FALSE,"Property Placed In-Service";#N/A,#N/A,FALSE,"CWIP Balances"}</definedName>
    <definedName name="wrn.USIM_Data_Abbrev3._4_1" localSheetId="19" hidden="1">{#N/A,#N/A,FALSE,"Expenditures";#N/A,#N/A,FALSE,"Property Placed In-Service";#N/A,#N/A,FALSE,"CWIP Balances"}</definedName>
    <definedName name="wrn.USIM_Data_Abbrev3._4_1" localSheetId="20" hidden="1">{#N/A,#N/A,FALSE,"Expenditures";#N/A,#N/A,FALSE,"Property Placed In-Service";#N/A,#N/A,FALSE,"CWIP Balances"}</definedName>
    <definedName name="wrn.USIM_Data_Abbrev3._4_1" localSheetId="21" hidden="1">{#N/A,#N/A,FALSE,"Expenditures";#N/A,#N/A,FALSE,"Property Placed In-Service";#N/A,#N/A,FALSE,"CWIP Balances"}</definedName>
    <definedName name="wrn.USIM_Data_Abbrev3._4_1" localSheetId="22" hidden="1">{#N/A,#N/A,FALSE,"Expenditures";#N/A,#N/A,FALSE,"Property Placed In-Service";#N/A,#N/A,FALSE,"CWIP Balances"}</definedName>
    <definedName name="wrn.USIM_Data_Abbrev3._4_1" localSheetId="1" hidden="1">{#N/A,#N/A,FALSE,"Expenditures";#N/A,#N/A,FALSE,"Property Placed In-Service";#N/A,#N/A,FALSE,"CWIP Balances"}</definedName>
    <definedName name="wrn.USIM_Data_Abbrev3._4_1" localSheetId="26" hidden="1">{#N/A,#N/A,FALSE,"Expenditures";#N/A,#N/A,FALSE,"Property Placed In-Service";#N/A,#N/A,FALSE,"CWIP Balances"}</definedName>
    <definedName name="wrn.USIM_Data_Abbrev3._4_1" localSheetId="23"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17" hidden="1">{#N/A,#N/A,FALSE,"Expenditures";#N/A,#N/A,FALSE,"Property Placed In-Service";#N/A,#N/A,FALSE,"CWIP Balances"}</definedName>
    <definedName name="wrn.USIM_Data_Abbrev3._4_2" localSheetId="18" hidden="1">{#N/A,#N/A,FALSE,"Expenditures";#N/A,#N/A,FALSE,"Property Placed In-Service";#N/A,#N/A,FALSE,"CWIP Balances"}</definedName>
    <definedName name="wrn.USIM_Data_Abbrev3._4_2" localSheetId="19" hidden="1">{#N/A,#N/A,FALSE,"Expenditures";#N/A,#N/A,FALSE,"Property Placed In-Service";#N/A,#N/A,FALSE,"CWIP Balances"}</definedName>
    <definedName name="wrn.USIM_Data_Abbrev3._4_2" localSheetId="20" hidden="1">{#N/A,#N/A,FALSE,"Expenditures";#N/A,#N/A,FALSE,"Property Placed In-Service";#N/A,#N/A,FALSE,"CWIP Balances"}</definedName>
    <definedName name="wrn.USIM_Data_Abbrev3._4_2" localSheetId="21" hidden="1">{#N/A,#N/A,FALSE,"Expenditures";#N/A,#N/A,FALSE,"Property Placed In-Service";#N/A,#N/A,FALSE,"CWIP Balances"}</definedName>
    <definedName name="wrn.USIM_Data_Abbrev3._4_2" localSheetId="22" hidden="1">{#N/A,#N/A,FALSE,"Expenditures";#N/A,#N/A,FALSE,"Property Placed In-Service";#N/A,#N/A,FALSE,"CWIP Balances"}</definedName>
    <definedName name="wrn.USIM_Data_Abbrev3._4_2" localSheetId="1" hidden="1">{#N/A,#N/A,FALSE,"Expenditures";#N/A,#N/A,FALSE,"Property Placed In-Service";#N/A,#N/A,FALSE,"CWIP Balances"}</definedName>
    <definedName name="wrn.USIM_Data_Abbrev3._4_2" localSheetId="26" hidden="1">{#N/A,#N/A,FALSE,"Expenditures";#N/A,#N/A,FALSE,"Property Placed In-Service";#N/A,#N/A,FALSE,"CWIP Balances"}</definedName>
    <definedName name="wrn.USIM_Data_Abbrev3._4_2" localSheetId="23"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17" hidden="1">{#N/A,#N/A,FALSE,"Expenditures";#N/A,#N/A,FALSE,"Property Placed In-Service";#N/A,#N/A,FALSE,"CWIP Balances"}</definedName>
    <definedName name="wrn.USIM_Data_Abbrev3._4_3" localSheetId="18" hidden="1">{#N/A,#N/A,FALSE,"Expenditures";#N/A,#N/A,FALSE,"Property Placed In-Service";#N/A,#N/A,FALSE,"CWIP Balances"}</definedName>
    <definedName name="wrn.USIM_Data_Abbrev3._4_3" localSheetId="19" hidden="1">{#N/A,#N/A,FALSE,"Expenditures";#N/A,#N/A,FALSE,"Property Placed In-Service";#N/A,#N/A,FALSE,"CWIP Balances"}</definedName>
    <definedName name="wrn.USIM_Data_Abbrev3._4_3" localSheetId="20" hidden="1">{#N/A,#N/A,FALSE,"Expenditures";#N/A,#N/A,FALSE,"Property Placed In-Service";#N/A,#N/A,FALSE,"CWIP Balances"}</definedName>
    <definedName name="wrn.USIM_Data_Abbrev3._4_3" localSheetId="21" hidden="1">{#N/A,#N/A,FALSE,"Expenditures";#N/A,#N/A,FALSE,"Property Placed In-Service";#N/A,#N/A,FALSE,"CWIP Balances"}</definedName>
    <definedName name="wrn.USIM_Data_Abbrev3._4_3" localSheetId="22" hidden="1">{#N/A,#N/A,FALSE,"Expenditures";#N/A,#N/A,FALSE,"Property Placed In-Service";#N/A,#N/A,FALSE,"CWIP Balances"}</definedName>
    <definedName name="wrn.USIM_Data_Abbrev3._4_3" localSheetId="1" hidden="1">{#N/A,#N/A,FALSE,"Expenditures";#N/A,#N/A,FALSE,"Property Placed In-Service";#N/A,#N/A,FALSE,"CWIP Balances"}</definedName>
    <definedName name="wrn.USIM_Data_Abbrev3._4_3" localSheetId="26" hidden="1">{#N/A,#N/A,FALSE,"Expenditures";#N/A,#N/A,FALSE,"Property Placed In-Service";#N/A,#N/A,FALSE,"CWIP Balances"}</definedName>
    <definedName name="wrn.USIM_Data_Abbrev3._4_3" localSheetId="23"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17" hidden="1">{#N/A,#N/A,FALSE,"Expenditures";#N/A,#N/A,FALSE,"Property Placed In-Service";#N/A,#N/A,FALSE,"CWIP Balances"}</definedName>
    <definedName name="wrn.USIM_Data_Abbrev3._5" localSheetId="18" hidden="1">{#N/A,#N/A,FALSE,"Expenditures";#N/A,#N/A,FALSE,"Property Placed In-Service";#N/A,#N/A,FALSE,"CWIP Balances"}</definedName>
    <definedName name="wrn.USIM_Data_Abbrev3._5" localSheetId="19" hidden="1">{#N/A,#N/A,FALSE,"Expenditures";#N/A,#N/A,FALSE,"Property Placed In-Service";#N/A,#N/A,FALSE,"CWIP Balances"}</definedName>
    <definedName name="wrn.USIM_Data_Abbrev3._5" localSheetId="20" hidden="1">{#N/A,#N/A,FALSE,"Expenditures";#N/A,#N/A,FALSE,"Property Placed In-Service";#N/A,#N/A,FALSE,"CWIP Balances"}</definedName>
    <definedName name="wrn.USIM_Data_Abbrev3._5" localSheetId="21" hidden="1">{#N/A,#N/A,FALSE,"Expenditures";#N/A,#N/A,FALSE,"Property Placed In-Service";#N/A,#N/A,FALSE,"CWIP Balances"}</definedName>
    <definedName name="wrn.USIM_Data_Abbrev3._5" localSheetId="22" hidden="1">{#N/A,#N/A,FALSE,"Expenditures";#N/A,#N/A,FALSE,"Property Placed In-Service";#N/A,#N/A,FALSE,"CWIP Balances"}</definedName>
    <definedName name="wrn.USIM_Data_Abbrev3._5" localSheetId="1" hidden="1">{#N/A,#N/A,FALSE,"Expenditures";#N/A,#N/A,FALSE,"Property Placed In-Service";#N/A,#N/A,FALSE,"CWIP Balances"}</definedName>
    <definedName name="wrn.USIM_Data_Abbrev3._5" localSheetId="26" hidden="1">{#N/A,#N/A,FALSE,"Expenditures";#N/A,#N/A,FALSE,"Property Placed In-Service";#N/A,#N/A,FALSE,"CWIP Balances"}</definedName>
    <definedName name="wrn.USIM_Data_Abbrev3._5" localSheetId="23"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17" hidden="1">{#N/A,#N/A,FALSE,"Expenditures";#N/A,#N/A,FALSE,"Property Placed In-Service";#N/A,#N/A,FALSE,"CWIP Balances"}</definedName>
    <definedName name="wrn.USIM_Data_Abbrev3._5_1" localSheetId="18" hidden="1">{#N/A,#N/A,FALSE,"Expenditures";#N/A,#N/A,FALSE,"Property Placed In-Service";#N/A,#N/A,FALSE,"CWIP Balances"}</definedName>
    <definedName name="wrn.USIM_Data_Abbrev3._5_1" localSheetId="19" hidden="1">{#N/A,#N/A,FALSE,"Expenditures";#N/A,#N/A,FALSE,"Property Placed In-Service";#N/A,#N/A,FALSE,"CWIP Balances"}</definedName>
    <definedName name="wrn.USIM_Data_Abbrev3._5_1" localSheetId="20" hidden="1">{#N/A,#N/A,FALSE,"Expenditures";#N/A,#N/A,FALSE,"Property Placed In-Service";#N/A,#N/A,FALSE,"CWIP Balances"}</definedName>
    <definedName name="wrn.USIM_Data_Abbrev3._5_1" localSheetId="21" hidden="1">{#N/A,#N/A,FALSE,"Expenditures";#N/A,#N/A,FALSE,"Property Placed In-Service";#N/A,#N/A,FALSE,"CWIP Balances"}</definedName>
    <definedName name="wrn.USIM_Data_Abbrev3._5_1" localSheetId="22" hidden="1">{#N/A,#N/A,FALSE,"Expenditures";#N/A,#N/A,FALSE,"Property Placed In-Service";#N/A,#N/A,FALSE,"CWIP Balances"}</definedName>
    <definedName name="wrn.USIM_Data_Abbrev3._5_1" localSheetId="1" hidden="1">{#N/A,#N/A,FALSE,"Expenditures";#N/A,#N/A,FALSE,"Property Placed In-Service";#N/A,#N/A,FALSE,"CWIP Balances"}</definedName>
    <definedName name="wrn.USIM_Data_Abbrev3._5_1" localSheetId="26" hidden="1">{#N/A,#N/A,FALSE,"Expenditures";#N/A,#N/A,FALSE,"Property Placed In-Service";#N/A,#N/A,FALSE,"CWIP Balances"}</definedName>
    <definedName name="wrn.USIM_Data_Abbrev3._5_1" localSheetId="23"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17" hidden="1">{#N/A,#N/A,FALSE,"Expenditures";#N/A,#N/A,FALSE,"Property Placed In-Service";#N/A,#N/A,FALSE,"CWIP Balances"}</definedName>
    <definedName name="wrn.USIM_Data_Abbrev3._5_2" localSheetId="18" hidden="1">{#N/A,#N/A,FALSE,"Expenditures";#N/A,#N/A,FALSE,"Property Placed In-Service";#N/A,#N/A,FALSE,"CWIP Balances"}</definedName>
    <definedName name="wrn.USIM_Data_Abbrev3._5_2" localSheetId="19" hidden="1">{#N/A,#N/A,FALSE,"Expenditures";#N/A,#N/A,FALSE,"Property Placed In-Service";#N/A,#N/A,FALSE,"CWIP Balances"}</definedName>
    <definedName name="wrn.USIM_Data_Abbrev3._5_2" localSheetId="20" hidden="1">{#N/A,#N/A,FALSE,"Expenditures";#N/A,#N/A,FALSE,"Property Placed In-Service";#N/A,#N/A,FALSE,"CWIP Balances"}</definedName>
    <definedName name="wrn.USIM_Data_Abbrev3._5_2" localSheetId="21" hidden="1">{#N/A,#N/A,FALSE,"Expenditures";#N/A,#N/A,FALSE,"Property Placed In-Service";#N/A,#N/A,FALSE,"CWIP Balances"}</definedName>
    <definedName name="wrn.USIM_Data_Abbrev3._5_2" localSheetId="22" hidden="1">{#N/A,#N/A,FALSE,"Expenditures";#N/A,#N/A,FALSE,"Property Placed In-Service";#N/A,#N/A,FALSE,"CWIP Balances"}</definedName>
    <definedName name="wrn.USIM_Data_Abbrev3._5_2" localSheetId="1" hidden="1">{#N/A,#N/A,FALSE,"Expenditures";#N/A,#N/A,FALSE,"Property Placed In-Service";#N/A,#N/A,FALSE,"CWIP Balances"}</definedName>
    <definedName name="wrn.USIM_Data_Abbrev3._5_2" localSheetId="26" hidden="1">{#N/A,#N/A,FALSE,"Expenditures";#N/A,#N/A,FALSE,"Property Placed In-Service";#N/A,#N/A,FALSE,"CWIP Balances"}</definedName>
    <definedName name="wrn.USIM_Data_Abbrev3._5_2" localSheetId="23"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17" hidden="1">{#N/A,#N/A,FALSE,"Expenditures";#N/A,#N/A,FALSE,"Property Placed In-Service";#N/A,#N/A,FALSE,"CWIP Balances"}</definedName>
    <definedName name="wrn.USIM_Data_Abbrev3._5_3" localSheetId="18" hidden="1">{#N/A,#N/A,FALSE,"Expenditures";#N/A,#N/A,FALSE,"Property Placed In-Service";#N/A,#N/A,FALSE,"CWIP Balances"}</definedName>
    <definedName name="wrn.USIM_Data_Abbrev3._5_3" localSheetId="19" hidden="1">{#N/A,#N/A,FALSE,"Expenditures";#N/A,#N/A,FALSE,"Property Placed In-Service";#N/A,#N/A,FALSE,"CWIP Balances"}</definedName>
    <definedName name="wrn.USIM_Data_Abbrev3._5_3" localSheetId="20" hidden="1">{#N/A,#N/A,FALSE,"Expenditures";#N/A,#N/A,FALSE,"Property Placed In-Service";#N/A,#N/A,FALSE,"CWIP Balances"}</definedName>
    <definedName name="wrn.USIM_Data_Abbrev3._5_3" localSheetId="21" hidden="1">{#N/A,#N/A,FALSE,"Expenditures";#N/A,#N/A,FALSE,"Property Placed In-Service";#N/A,#N/A,FALSE,"CWIP Balances"}</definedName>
    <definedName name="wrn.USIM_Data_Abbrev3._5_3" localSheetId="22" hidden="1">{#N/A,#N/A,FALSE,"Expenditures";#N/A,#N/A,FALSE,"Property Placed In-Service";#N/A,#N/A,FALSE,"CWIP Balances"}</definedName>
    <definedName name="wrn.USIM_Data_Abbrev3._5_3" localSheetId="1" hidden="1">{#N/A,#N/A,FALSE,"Expenditures";#N/A,#N/A,FALSE,"Property Placed In-Service";#N/A,#N/A,FALSE,"CWIP Balances"}</definedName>
    <definedName name="wrn.USIM_Data_Abbrev3._5_3" localSheetId="26" hidden="1">{#N/A,#N/A,FALSE,"Expenditures";#N/A,#N/A,FALSE,"Property Placed In-Service";#N/A,#N/A,FALSE,"CWIP Balances"}</definedName>
    <definedName name="wrn.USIM_Data_Abbrev3._5_3" localSheetId="23"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2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2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1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2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17" hidden="1">{"Area1",#N/A,FALSE,"OREWACC";"Area2",#N/A,FALSE,"OREWACC"}</definedName>
    <definedName name="wrn.Wacc." localSheetId="18" hidden="1">{"Area1",#N/A,FALSE,"OREWACC";"Area2",#N/A,FALSE,"OREWACC"}</definedName>
    <definedName name="wrn.Wacc." localSheetId="19" hidden="1">{"Area1",#N/A,FALSE,"OREWACC";"Area2",#N/A,FALSE,"OREWACC"}</definedName>
    <definedName name="wrn.Wacc." localSheetId="20" hidden="1">{"Area1",#N/A,FALSE,"OREWACC";"Area2",#N/A,FALSE,"OREWACC"}</definedName>
    <definedName name="wrn.Wacc." localSheetId="21" hidden="1">{"Area1",#N/A,FALSE,"OREWACC";"Area2",#N/A,FALSE,"OREWACC"}</definedName>
    <definedName name="wrn.Wacc." localSheetId="22" hidden="1">{"Area1",#N/A,FALSE,"OREWACC";"Area2",#N/A,FALSE,"OREWACC"}</definedName>
    <definedName name="wrn.Wacc." localSheetId="1" hidden="1">{"Area1",#N/A,FALSE,"OREWACC";"Area2",#N/A,FALSE,"OREWACC"}</definedName>
    <definedName name="wrn.Wacc." localSheetId="26" hidden="1">{"Area1",#N/A,FALSE,"OREWACC";"Area2",#N/A,FALSE,"OREWACC"}</definedName>
    <definedName name="wrn.Wacc." localSheetId="23" hidden="1">{"Area1",#N/A,FALSE,"OREWACC";"Area2",#N/A,FALSE,"OREWACC"}</definedName>
    <definedName name="wrn.Wacc." hidden="1">{"Area1",#N/A,FALSE,"OREWACC";"Area2",#N/A,FALSE,"OREWACC"}</definedName>
    <definedName name="wrn.Wacc._1" localSheetId="17" hidden="1">{"Area1",#N/A,FALSE,"OREWACC";"Area2",#N/A,FALSE,"OREWACC"}</definedName>
    <definedName name="wrn.Wacc._1" localSheetId="18" hidden="1">{"Area1",#N/A,FALSE,"OREWACC";"Area2",#N/A,FALSE,"OREWACC"}</definedName>
    <definedName name="wrn.Wacc._1" localSheetId="19" hidden="1">{"Area1",#N/A,FALSE,"OREWACC";"Area2",#N/A,FALSE,"OREWACC"}</definedName>
    <definedName name="wrn.Wacc._1" localSheetId="20" hidden="1">{"Area1",#N/A,FALSE,"OREWACC";"Area2",#N/A,FALSE,"OREWACC"}</definedName>
    <definedName name="wrn.Wacc._1" localSheetId="21" hidden="1">{"Area1",#N/A,FALSE,"OREWACC";"Area2",#N/A,FALSE,"OREWACC"}</definedName>
    <definedName name="wrn.Wacc._1" localSheetId="22" hidden="1">{"Area1",#N/A,FALSE,"OREWACC";"Area2",#N/A,FALSE,"OREWACC"}</definedName>
    <definedName name="wrn.Wacc._1" localSheetId="1" hidden="1">{"Area1",#N/A,FALSE,"OREWACC";"Area2",#N/A,FALSE,"OREWACC"}</definedName>
    <definedName name="wrn.Wacc._1" localSheetId="26" hidden="1">{"Area1",#N/A,FALSE,"OREWACC";"Area2",#N/A,FALSE,"OREWACC"}</definedName>
    <definedName name="wrn.Wacc._1" localSheetId="23" hidden="1">{"Area1",#N/A,FALSE,"OREWACC";"Area2",#N/A,FALSE,"OREWACC"}</definedName>
    <definedName name="wrn.Wacc._1" hidden="1">{"Area1",#N/A,FALSE,"OREWACC";"Area2",#N/A,FALSE,"OREWACC"}</definedName>
    <definedName name="wrn.work._.paper._.shcedules." localSheetId="17" hidden="1">{"summary1",#N/A,FALSE,"Summary of Values";"summary2",#N/A,FALSE,"Summary of Values";"weighted average returns",#N/A,FALSE,"WACC and WARA";"fixed asset detail",#N/A,FALSE,"Fixed Asset Detail"}</definedName>
    <definedName name="wrn.work._.paper._.shcedules." localSheetId="18" hidden="1">{"summary1",#N/A,FALSE,"Summary of Values";"summary2",#N/A,FALSE,"Summary of Values";"weighted average returns",#N/A,FALSE,"WACC and WARA";"fixed asset detail",#N/A,FALSE,"Fixed Asset Detail"}</definedName>
    <definedName name="wrn.work._.paper._.shcedules." localSheetId="19" hidden="1">{"summary1",#N/A,FALSE,"Summary of Values";"summary2",#N/A,FALSE,"Summary of Values";"weighted average returns",#N/A,FALSE,"WACC and WARA";"fixed asset detail",#N/A,FALSE,"Fixed Asset Detail"}</definedName>
    <definedName name="wrn.work._.paper._.shcedules." localSheetId="20" hidden="1">{"summary1",#N/A,FALSE,"Summary of Values";"summary2",#N/A,FALSE,"Summary of Values";"weighted average returns",#N/A,FALSE,"WACC and WARA";"fixed asset detail",#N/A,FALSE,"Fixed Asset Detail"}</definedName>
    <definedName name="wrn.work._.paper._.shcedules." localSheetId="21" hidden="1">{"summary1",#N/A,FALSE,"Summary of Values";"summary2",#N/A,FALSE,"Summary of Values";"weighted average returns",#N/A,FALSE,"WACC and WARA";"fixed asset detail",#N/A,FALSE,"Fixed Asset Detail"}</definedName>
    <definedName name="wrn.work._.paper._.shcedules." localSheetId="22" hidden="1">{"summary1",#N/A,FALSE,"Summary of Values";"summary2",#N/A,FALSE,"Summary of Values";"weighted average returns",#N/A,FALSE,"WACC and WARA";"fixed asset detail",#N/A,FALSE,"Fixed Asset Detail"}</definedName>
    <definedName name="wrn.work._.paper._.shcedules." localSheetId="1" hidden="1">{"summary1",#N/A,FALSE,"Summary of Values";"summary2",#N/A,FALSE,"Summary of Values";"weighted average returns",#N/A,FALSE,"WACC and WARA";"fixed asset detail",#N/A,FALSE,"Fixed Asset Detail"}</definedName>
    <definedName name="wrn.work._.paper._.shcedules." localSheetId="26" hidden="1">{"summary1",#N/A,FALSE,"Summary of Values";"summary2",#N/A,FALSE,"Summary of Values";"weighted average returns",#N/A,FALSE,"WACC and WARA";"fixed asset detail",#N/A,FALSE,"Fixed Asset Detail"}</definedName>
    <definedName name="wrn.work._.paper._.shcedules." localSheetId="23"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17" hidden="1">{"summary1",#N/A,FALSE,"Summary of Values";"summary2",#N/A,FALSE,"Summary of Values";"weighted average returns",#N/A,FALSE,"WACC and WARA";"fixed asset detail",#N/A,FALSE,"Fixed Asset Detail"}</definedName>
    <definedName name="wrn.work._.paper._.shcedules._1" localSheetId="18" hidden="1">{"summary1",#N/A,FALSE,"Summary of Values";"summary2",#N/A,FALSE,"Summary of Values";"weighted average returns",#N/A,FALSE,"WACC and WARA";"fixed asset detail",#N/A,FALSE,"Fixed Asset Detail"}</definedName>
    <definedName name="wrn.work._.paper._.shcedules._1" localSheetId="19" hidden="1">{"summary1",#N/A,FALSE,"Summary of Values";"summary2",#N/A,FALSE,"Summary of Values";"weighted average returns",#N/A,FALSE,"WACC and WARA";"fixed asset detail",#N/A,FALSE,"Fixed Asset Detail"}</definedName>
    <definedName name="wrn.work._.paper._.shcedules._1" localSheetId="20" hidden="1">{"summary1",#N/A,FALSE,"Summary of Values";"summary2",#N/A,FALSE,"Summary of Values";"weighted average returns",#N/A,FALSE,"WACC and WARA";"fixed asset detail",#N/A,FALSE,"Fixed Asset Detail"}</definedName>
    <definedName name="wrn.work._.paper._.shcedules._1" localSheetId="21" hidden="1">{"summary1",#N/A,FALSE,"Summary of Values";"summary2",#N/A,FALSE,"Summary of Values";"weighted average returns",#N/A,FALSE,"WACC and WARA";"fixed asset detail",#N/A,FALSE,"Fixed Asset Detail"}</definedName>
    <definedName name="wrn.work._.paper._.shcedules._1" localSheetId="22" hidden="1">{"summary1",#N/A,FALSE,"Summary of Values";"summary2",#N/A,FALSE,"Summary of Values";"weighted average returns",#N/A,FALSE,"WACC and WARA";"fixed asset detail",#N/A,FALSE,"Fixed Asset Detail"}</definedName>
    <definedName name="wrn.work._.paper._.shcedules._1" localSheetId="1" hidden="1">{"summary1",#N/A,FALSE,"Summary of Values";"summary2",#N/A,FALSE,"Summary of Values";"weighted average returns",#N/A,FALSE,"WACC and WARA";"fixed asset detail",#N/A,FALSE,"Fixed Asset Detail"}</definedName>
    <definedName name="wrn.work._.paper._.shcedules._1" localSheetId="26" hidden="1">{"summary1",#N/A,FALSE,"Summary of Values";"summary2",#N/A,FALSE,"Summary of Values";"weighted average returns",#N/A,FALSE,"WACC and WARA";"fixed asset detail",#N/A,FALSE,"Fixed Asset Detail"}</definedName>
    <definedName name="wrn.work._.paper._.shcedules._1" localSheetId="23"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26" hidden="1">{#N/A;#N/A;FALSE;"WWY"}</definedName>
    <definedName name="wrn.WWY." localSheetId="23" hidden="1">{#N/A;#N/A;FALSE;"WWY"}</definedName>
    <definedName name="wrn.WWY." hidden="1">{#N/A;#N/A;FALSE;"WWY"}</definedName>
    <definedName name="WS">#REF!</definedName>
    <definedName name="WSTW">#REF!</definedName>
    <definedName name="WSTWPK">#REF!</definedName>
    <definedName name="WTD_AVG_WAGE">#REF!</definedName>
    <definedName name="WTG_rating7">#REF!</definedName>
    <definedName name="wvu.inputs._.raw._.data."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#REF!,#REF!,#REF!,#REF!</definedName>
    <definedName name="www" localSheetId="17" hidden="1">{#N/A,#N/A,FALSE,"schA"}</definedName>
    <definedName name="www" localSheetId="18" hidden="1">{#N/A,#N/A,FALSE,"schA"}</definedName>
    <definedName name="www" localSheetId="19" hidden="1">{#N/A,#N/A,FALSE,"schA"}</definedName>
    <definedName name="www" localSheetId="20" hidden="1">{#N/A,#N/A,FALSE,"schA"}</definedName>
    <definedName name="www" localSheetId="21" hidden="1">{#N/A,#N/A,FALSE,"schA"}</definedName>
    <definedName name="www" localSheetId="22" hidden="1">{#N/A,#N/A,FALSE,"schA"}</definedName>
    <definedName name="www" localSheetId="1" hidden="1">{#N/A,#N/A,FALSE,"schA"}</definedName>
    <definedName name="www" localSheetId="26" hidden="1">{#N/A,#N/A,FALSE,"schA"}</definedName>
    <definedName name="www" localSheetId="23" hidden="1">{#N/A,#N/A,FALSE,"schA"}</definedName>
    <definedName name="www" hidden="1">{#N/A,#N/A,FALSE,"schA"}</definedName>
    <definedName name="www_1" localSheetId="17" hidden="1">{#N/A,#N/A,FALSE,"schA"}</definedName>
    <definedName name="www_1" localSheetId="18" hidden="1">{#N/A,#N/A,FALSE,"schA"}</definedName>
    <definedName name="www_1" localSheetId="19" hidden="1">{#N/A,#N/A,FALSE,"schA"}</definedName>
    <definedName name="www_1" localSheetId="20" hidden="1">{#N/A,#N/A,FALSE,"schA"}</definedName>
    <definedName name="www_1" localSheetId="21" hidden="1">{#N/A,#N/A,FALSE,"schA"}</definedName>
    <definedName name="www_1" localSheetId="22" hidden="1">{#N/A,#N/A,FALSE,"schA"}</definedName>
    <definedName name="www_1" localSheetId="1" hidden="1">{#N/A,#N/A,FALSE,"schA"}</definedName>
    <definedName name="www_1" localSheetId="26" hidden="1">{#N/A,#N/A,FALSE,"schA"}</definedName>
    <definedName name="www_1" localSheetId="23" hidden="1">{#N/A,#N/A,FALSE,"schA"}</definedName>
    <definedName name="www_1" hidden="1">{#N/A,#N/A,FALSE,"schA"}</definedName>
    <definedName name="www_1_1" localSheetId="17" hidden="1">{#N/A,#N/A,FALSE,"schA"}</definedName>
    <definedName name="www_1_1" localSheetId="18" hidden="1">{#N/A,#N/A,FALSE,"schA"}</definedName>
    <definedName name="www_1_1" localSheetId="19" hidden="1">{#N/A,#N/A,FALSE,"schA"}</definedName>
    <definedName name="www_1_1" localSheetId="20" hidden="1">{#N/A,#N/A,FALSE,"schA"}</definedName>
    <definedName name="www_1_1" localSheetId="21" hidden="1">{#N/A,#N/A,FALSE,"schA"}</definedName>
    <definedName name="www_1_1" localSheetId="22" hidden="1">{#N/A,#N/A,FALSE,"schA"}</definedName>
    <definedName name="www_1_1" localSheetId="1" hidden="1">{#N/A,#N/A,FALSE,"schA"}</definedName>
    <definedName name="www_1_1" localSheetId="26" hidden="1">{#N/A,#N/A,FALSE,"schA"}</definedName>
    <definedName name="www_1_1" localSheetId="23" hidden="1">{#N/A,#N/A,FALSE,"schA"}</definedName>
    <definedName name="www_1_1" hidden="1">{#N/A,#N/A,FALSE,"schA"}</definedName>
    <definedName name="www_1_2" localSheetId="17" hidden="1">{#N/A,#N/A,FALSE,"schA"}</definedName>
    <definedName name="www_1_2" localSheetId="18" hidden="1">{#N/A,#N/A,FALSE,"schA"}</definedName>
    <definedName name="www_1_2" localSheetId="19" hidden="1">{#N/A,#N/A,FALSE,"schA"}</definedName>
    <definedName name="www_1_2" localSheetId="20" hidden="1">{#N/A,#N/A,FALSE,"schA"}</definedName>
    <definedName name="www_1_2" localSheetId="21" hidden="1">{#N/A,#N/A,FALSE,"schA"}</definedName>
    <definedName name="www_1_2" localSheetId="22" hidden="1">{#N/A,#N/A,FALSE,"schA"}</definedName>
    <definedName name="www_1_2" localSheetId="1" hidden="1">{#N/A,#N/A,FALSE,"schA"}</definedName>
    <definedName name="www_1_2" localSheetId="26" hidden="1">{#N/A,#N/A,FALSE,"schA"}</definedName>
    <definedName name="www_1_2" localSheetId="23" hidden="1">{#N/A,#N/A,FALSE,"schA"}</definedName>
    <definedName name="www_1_2" hidden="1">{#N/A,#N/A,FALSE,"schA"}</definedName>
    <definedName name="www_1_3" localSheetId="17" hidden="1">{#N/A,#N/A,FALSE,"schA"}</definedName>
    <definedName name="www_1_3" localSheetId="18" hidden="1">{#N/A,#N/A,FALSE,"schA"}</definedName>
    <definedName name="www_1_3" localSheetId="19" hidden="1">{#N/A,#N/A,FALSE,"schA"}</definedName>
    <definedName name="www_1_3" localSheetId="20" hidden="1">{#N/A,#N/A,FALSE,"schA"}</definedName>
    <definedName name="www_1_3" localSheetId="21" hidden="1">{#N/A,#N/A,FALSE,"schA"}</definedName>
    <definedName name="www_1_3" localSheetId="22" hidden="1">{#N/A,#N/A,FALSE,"schA"}</definedName>
    <definedName name="www_1_3" localSheetId="1" hidden="1">{#N/A,#N/A,FALSE,"schA"}</definedName>
    <definedName name="www_1_3" localSheetId="26" hidden="1">{#N/A,#N/A,FALSE,"schA"}</definedName>
    <definedName name="www_1_3" localSheetId="23" hidden="1">{#N/A,#N/A,FALSE,"schA"}</definedName>
    <definedName name="www_1_3" hidden="1">{#N/A,#N/A,FALSE,"schA"}</definedName>
    <definedName name="www_2" localSheetId="17" hidden="1">{#N/A,#N/A,FALSE,"schA"}</definedName>
    <definedName name="www_2" localSheetId="18" hidden="1">{#N/A,#N/A,FALSE,"schA"}</definedName>
    <definedName name="www_2" localSheetId="19" hidden="1">{#N/A,#N/A,FALSE,"schA"}</definedName>
    <definedName name="www_2" localSheetId="20" hidden="1">{#N/A,#N/A,FALSE,"schA"}</definedName>
    <definedName name="www_2" localSheetId="21" hidden="1">{#N/A,#N/A,FALSE,"schA"}</definedName>
    <definedName name="www_2" localSheetId="22" hidden="1">{#N/A,#N/A,FALSE,"schA"}</definedName>
    <definedName name="www_2" localSheetId="1" hidden="1">{#N/A,#N/A,FALSE,"schA"}</definedName>
    <definedName name="www_2" localSheetId="26" hidden="1">{#N/A,#N/A,FALSE,"schA"}</definedName>
    <definedName name="www_2" localSheetId="23" hidden="1">{#N/A,#N/A,FALSE,"schA"}</definedName>
    <definedName name="www_2" hidden="1">{#N/A,#N/A,FALSE,"schA"}</definedName>
    <definedName name="www_2_1" localSheetId="17" hidden="1">{#N/A,#N/A,FALSE,"schA"}</definedName>
    <definedName name="www_2_1" localSheetId="18" hidden="1">{#N/A,#N/A,FALSE,"schA"}</definedName>
    <definedName name="www_2_1" localSheetId="19" hidden="1">{#N/A,#N/A,FALSE,"schA"}</definedName>
    <definedName name="www_2_1" localSheetId="20" hidden="1">{#N/A,#N/A,FALSE,"schA"}</definedName>
    <definedName name="www_2_1" localSheetId="21" hidden="1">{#N/A,#N/A,FALSE,"schA"}</definedName>
    <definedName name="www_2_1" localSheetId="22" hidden="1">{#N/A,#N/A,FALSE,"schA"}</definedName>
    <definedName name="www_2_1" localSheetId="1" hidden="1">{#N/A,#N/A,FALSE,"schA"}</definedName>
    <definedName name="www_2_1" localSheetId="26" hidden="1">{#N/A,#N/A,FALSE,"schA"}</definedName>
    <definedName name="www_2_1" localSheetId="23" hidden="1">{#N/A,#N/A,FALSE,"schA"}</definedName>
    <definedName name="www_2_1" hidden="1">{#N/A,#N/A,FALSE,"schA"}</definedName>
    <definedName name="www_2_2" localSheetId="17" hidden="1">{#N/A,#N/A,FALSE,"schA"}</definedName>
    <definedName name="www_2_2" localSheetId="18" hidden="1">{#N/A,#N/A,FALSE,"schA"}</definedName>
    <definedName name="www_2_2" localSheetId="19" hidden="1">{#N/A,#N/A,FALSE,"schA"}</definedName>
    <definedName name="www_2_2" localSheetId="20" hidden="1">{#N/A,#N/A,FALSE,"schA"}</definedName>
    <definedName name="www_2_2" localSheetId="21" hidden="1">{#N/A,#N/A,FALSE,"schA"}</definedName>
    <definedName name="www_2_2" localSheetId="22" hidden="1">{#N/A,#N/A,FALSE,"schA"}</definedName>
    <definedName name="www_2_2" localSheetId="1" hidden="1">{#N/A,#N/A,FALSE,"schA"}</definedName>
    <definedName name="www_2_2" localSheetId="26" hidden="1">{#N/A,#N/A,FALSE,"schA"}</definedName>
    <definedName name="www_2_2" localSheetId="23" hidden="1">{#N/A,#N/A,FALSE,"schA"}</definedName>
    <definedName name="www_2_2" hidden="1">{#N/A,#N/A,FALSE,"schA"}</definedName>
    <definedName name="www_2_3" localSheetId="17" hidden="1">{#N/A,#N/A,FALSE,"schA"}</definedName>
    <definedName name="www_2_3" localSheetId="18" hidden="1">{#N/A,#N/A,FALSE,"schA"}</definedName>
    <definedName name="www_2_3" localSheetId="19" hidden="1">{#N/A,#N/A,FALSE,"schA"}</definedName>
    <definedName name="www_2_3" localSheetId="20" hidden="1">{#N/A,#N/A,FALSE,"schA"}</definedName>
    <definedName name="www_2_3" localSheetId="21" hidden="1">{#N/A,#N/A,FALSE,"schA"}</definedName>
    <definedName name="www_2_3" localSheetId="22" hidden="1">{#N/A,#N/A,FALSE,"schA"}</definedName>
    <definedName name="www_2_3" localSheetId="1" hidden="1">{#N/A,#N/A,FALSE,"schA"}</definedName>
    <definedName name="www_2_3" localSheetId="26" hidden="1">{#N/A,#N/A,FALSE,"schA"}</definedName>
    <definedName name="www_2_3" localSheetId="23" hidden="1">{#N/A,#N/A,FALSE,"schA"}</definedName>
    <definedName name="www_2_3" hidden="1">{#N/A,#N/A,FALSE,"schA"}</definedName>
    <definedName name="www_3" localSheetId="17" hidden="1">{#N/A,#N/A,FALSE,"schA"}</definedName>
    <definedName name="www_3" localSheetId="18" hidden="1">{#N/A,#N/A,FALSE,"schA"}</definedName>
    <definedName name="www_3" localSheetId="19" hidden="1">{#N/A,#N/A,FALSE,"schA"}</definedName>
    <definedName name="www_3" localSheetId="20" hidden="1">{#N/A,#N/A,FALSE,"schA"}</definedName>
    <definedName name="www_3" localSheetId="21" hidden="1">{#N/A,#N/A,FALSE,"schA"}</definedName>
    <definedName name="www_3" localSheetId="22" hidden="1">{#N/A,#N/A,FALSE,"schA"}</definedName>
    <definedName name="www_3" localSheetId="1" hidden="1">{#N/A,#N/A,FALSE,"schA"}</definedName>
    <definedName name="www_3" localSheetId="26" hidden="1">{#N/A,#N/A,FALSE,"schA"}</definedName>
    <definedName name="www_3" localSheetId="23" hidden="1">{#N/A,#N/A,FALSE,"schA"}</definedName>
    <definedName name="www_3" hidden="1">{#N/A,#N/A,FALSE,"schA"}</definedName>
    <definedName name="www_3_1" localSheetId="17" hidden="1">{#N/A,#N/A,FALSE,"schA"}</definedName>
    <definedName name="www_3_1" localSheetId="18" hidden="1">{#N/A,#N/A,FALSE,"schA"}</definedName>
    <definedName name="www_3_1" localSheetId="19" hidden="1">{#N/A,#N/A,FALSE,"schA"}</definedName>
    <definedName name="www_3_1" localSheetId="20" hidden="1">{#N/A,#N/A,FALSE,"schA"}</definedName>
    <definedName name="www_3_1" localSheetId="21" hidden="1">{#N/A,#N/A,FALSE,"schA"}</definedName>
    <definedName name="www_3_1" localSheetId="22" hidden="1">{#N/A,#N/A,FALSE,"schA"}</definedName>
    <definedName name="www_3_1" localSheetId="1" hidden="1">{#N/A,#N/A,FALSE,"schA"}</definedName>
    <definedName name="www_3_1" localSheetId="26" hidden="1">{#N/A,#N/A,FALSE,"schA"}</definedName>
    <definedName name="www_3_1" localSheetId="23" hidden="1">{#N/A,#N/A,FALSE,"schA"}</definedName>
    <definedName name="www_3_1" hidden="1">{#N/A,#N/A,FALSE,"schA"}</definedName>
    <definedName name="www_3_2" localSheetId="17" hidden="1">{#N/A,#N/A,FALSE,"schA"}</definedName>
    <definedName name="www_3_2" localSheetId="18" hidden="1">{#N/A,#N/A,FALSE,"schA"}</definedName>
    <definedName name="www_3_2" localSheetId="19" hidden="1">{#N/A,#N/A,FALSE,"schA"}</definedName>
    <definedName name="www_3_2" localSheetId="20" hidden="1">{#N/A,#N/A,FALSE,"schA"}</definedName>
    <definedName name="www_3_2" localSheetId="21" hidden="1">{#N/A,#N/A,FALSE,"schA"}</definedName>
    <definedName name="www_3_2" localSheetId="22" hidden="1">{#N/A,#N/A,FALSE,"schA"}</definedName>
    <definedName name="www_3_2" localSheetId="1" hidden="1">{#N/A,#N/A,FALSE,"schA"}</definedName>
    <definedName name="www_3_2" localSheetId="26" hidden="1">{#N/A,#N/A,FALSE,"schA"}</definedName>
    <definedName name="www_3_2" localSheetId="23" hidden="1">{#N/A,#N/A,FALSE,"schA"}</definedName>
    <definedName name="www_3_2" hidden="1">{#N/A,#N/A,FALSE,"schA"}</definedName>
    <definedName name="www_3_3" localSheetId="17" hidden="1">{#N/A,#N/A,FALSE,"schA"}</definedName>
    <definedName name="www_3_3" localSheetId="18" hidden="1">{#N/A,#N/A,FALSE,"schA"}</definedName>
    <definedName name="www_3_3" localSheetId="19" hidden="1">{#N/A,#N/A,FALSE,"schA"}</definedName>
    <definedName name="www_3_3" localSheetId="20" hidden="1">{#N/A,#N/A,FALSE,"schA"}</definedName>
    <definedName name="www_3_3" localSheetId="21" hidden="1">{#N/A,#N/A,FALSE,"schA"}</definedName>
    <definedName name="www_3_3" localSheetId="22" hidden="1">{#N/A,#N/A,FALSE,"schA"}</definedName>
    <definedName name="www_3_3" localSheetId="1" hidden="1">{#N/A,#N/A,FALSE,"schA"}</definedName>
    <definedName name="www_3_3" localSheetId="26" hidden="1">{#N/A,#N/A,FALSE,"schA"}</definedName>
    <definedName name="www_3_3" localSheetId="23" hidden="1">{#N/A,#N/A,FALSE,"schA"}</definedName>
    <definedName name="www_3_3" hidden="1">{#N/A,#N/A,FALSE,"schA"}</definedName>
    <definedName name="www_4" localSheetId="17" hidden="1">{#N/A,#N/A,FALSE,"schA"}</definedName>
    <definedName name="www_4" localSheetId="18" hidden="1">{#N/A,#N/A,FALSE,"schA"}</definedName>
    <definedName name="www_4" localSheetId="19" hidden="1">{#N/A,#N/A,FALSE,"schA"}</definedName>
    <definedName name="www_4" localSheetId="20" hidden="1">{#N/A,#N/A,FALSE,"schA"}</definedName>
    <definedName name="www_4" localSheetId="21" hidden="1">{#N/A,#N/A,FALSE,"schA"}</definedName>
    <definedName name="www_4" localSheetId="22" hidden="1">{#N/A,#N/A,FALSE,"schA"}</definedName>
    <definedName name="www_4" localSheetId="1" hidden="1">{#N/A,#N/A,FALSE,"schA"}</definedName>
    <definedName name="www_4" localSheetId="26" hidden="1">{#N/A,#N/A,FALSE,"schA"}</definedName>
    <definedName name="www_4" localSheetId="23" hidden="1">{#N/A,#N/A,FALSE,"schA"}</definedName>
    <definedName name="www_4" hidden="1">{#N/A,#N/A,FALSE,"schA"}</definedName>
    <definedName name="www_4_1" localSheetId="17" hidden="1">{#N/A,#N/A,FALSE,"schA"}</definedName>
    <definedName name="www_4_1" localSheetId="18" hidden="1">{#N/A,#N/A,FALSE,"schA"}</definedName>
    <definedName name="www_4_1" localSheetId="19" hidden="1">{#N/A,#N/A,FALSE,"schA"}</definedName>
    <definedName name="www_4_1" localSheetId="20" hidden="1">{#N/A,#N/A,FALSE,"schA"}</definedName>
    <definedName name="www_4_1" localSheetId="21" hidden="1">{#N/A,#N/A,FALSE,"schA"}</definedName>
    <definedName name="www_4_1" localSheetId="22" hidden="1">{#N/A,#N/A,FALSE,"schA"}</definedName>
    <definedName name="www_4_1" localSheetId="1" hidden="1">{#N/A,#N/A,FALSE,"schA"}</definedName>
    <definedName name="www_4_1" localSheetId="26" hidden="1">{#N/A,#N/A,FALSE,"schA"}</definedName>
    <definedName name="www_4_1" localSheetId="23" hidden="1">{#N/A,#N/A,FALSE,"schA"}</definedName>
    <definedName name="www_4_1" hidden="1">{#N/A,#N/A,FALSE,"schA"}</definedName>
    <definedName name="www_4_2" localSheetId="17" hidden="1">{#N/A,#N/A,FALSE,"schA"}</definedName>
    <definedName name="www_4_2" localSheetId="18" hidden="1">{#N/A,#N/A,FALSE,"schA"}</definedName>
    <definedName name="www_4_2" localSheetId="19" hidden="1">{#N/A,#N/A,FALSE,"schA"}</definedName>
    <definedName name="www_4_2" localSheetId="20" hidden="1">{#N/A,#N/A,FALSE,"schA"}</definedName>
    <definedName name="www_4_2" localSheetId="21" hidden="1">{#N/A,#N/A,FALSE,"schA"}</definedName>
    <definedName name="www_4_2" localSheetId="22" hidden="1">{#N/A,#N/A,FALSE,"schA"}</definedName>
    <definedName name="www_4_2" localSheetId="1" hidden="1">{#N/A,#N/A,FALSE,"schA"}</definedName>
    <definedName name="www_4_2" localSheetId="26" hidden="1">{#N/A,#N/A,FALSE,"schA"}</definedName>
    <definedName name="www_4_2" localSheetId="23" hidden="1">{#N/A,#N/A,FALSE,"schA"}</definedName>
    <definedName name="www_4_2" hidden="1">{#N/A,#N/A,FALSE,"schA"}</definedName>
    <definedName name="www_4_3" localSheetId="17" hidden="1">{#N/A,#N/A,FALSE,"schA"}</definedName>
    <definedName name="www_4_3" localSheetId="18" hidden="1">{#N/A,#N/A,FALSE,"schA"}</definedName>
    <definedName name="www_4_3" localSheetId="19" hidden="1">{#N/A,#N/A,FALSE,"schA"}</definedName>
    <definedName name="www_4_3" localSheetId="20" hidden="1">{#N/A,#N/A,FALSE,"schA"}</definedName>
    <definedName name="www_4_3" localSheetId="21" hidden="1">{#N/A,#N/A,FALSE,"schA"}</definedName>
    <definedName name="www_4_3" localSheetId="22" hidden="1">{#N/A,#N/A,FALSE,"schA"}</definedName>
    <definedName name="www_4_3" localSheetId="1" hidden="1">{#N/A,#N/A,FALSE,"schA"}</definedName>
    <definedName name="www_4_3" localSheetId="26" hidden="1">{#N/A,#N/A,FALSE,"schA"}</definedName>
    <definedName name="www_4_3" localSheetId="23" hidden="1">{#N/A,#N/A,FALSE,"schA"}</definedName>
    <definedName name="www_4_3" hidden="1">{#N/A,#N/A,FALSE,"schA"}</definedName>
    <definedName name="www_5" localSheetId="17" hidden="1">{#N/A,#N/A,FALSE,"schA"}</definedName>
    <definedName name="www_5" localSheetId="18" hidden="1">{#N/A,#N/A,FALSE,"schA"}</definedName>
    <definedName name="www_5" localSheetId="19" hidden="1">{#N/A,#N/A,FALSE,"schA"}</definedName>
    <definedName name="www_5" localSheetId="20" hidden="1">{#N/A,#N/A,FALSE,"schA"}</definedName>
    <definedName name="www_5" localSheetId="21" hidden="1">{#N/A,#N/A,FALSE,"schA"}</definedName>
    <definedName name="www_5" localSheetId="22" hidden="1">{#N/A,#N/A,FALSE,"schA"}</definedName>
    <definedName name="www_5" localSheetId="1" hidden="1">{#N/A,#N/A,FALSE,"schA"}</definedName>
    <definedName name="www_5" localSheetId="26" hidden="1">{#N/A,#N/A,FALSE,"schA"}</definedName>
    <definedName name="www_5" localSheetId="23" hidden="1">{#N/A,#N/A,FALSE,"schA"}</definedName>
    <definedName name="www_5" hidden="1">{#N/A,#N/A,FALSE,"schA"}</definedName>
    <definedName name="www_5_1" localSheetId="17" hidden="1">{#N/A,#N/A,FALSE,"schA"}</definedName>
    <definedName name="www_5_1" localSheetId="18" hidden="1">{#N/A,#N/A,FALSE,"schA"}</definedName>
    <definedName name="www_5_1" localSheetId="19" hidden="1">{#N/A,#N/A,FALSE,"schA"}</definedName>
    <definedName name="www_5_1" localSheetId="20" hidden="1">{#N/A,#N/A,FALSE,"schA"}</definedName>
    <definedName name="www_5_1" localSheetId="21" hidden="1">{#N/A,#N/A,FALSE,"schA"}</definedName>
    <definedName name="www_5_1" localSheetId="22" hidden="1">{#N/A,#N/A,FALSE,"schA"}</definedName>
    <definedName name="www_5_1" localSheetId="1" hidden="1">{#N/A,#N/A,FALSE,"schA"}</definedName>
    <definedName name="www_5_1" localSheetId="26" hidden="1">{#N/A,#N/A,FALSE,"schA"}</definedName>
    <definedName name="www_5_1" localSheetId="23" hidden="1">{#N/A,#N/A,FALSE,"schA"}</definedName>
    <definedName name="www_5_1" hidden="1">{#N/A,#N/A,FALSE,"schA"}</definedName>
    <definedName name="www_5_2" localSheetId="17" hidden="1">{#N/A,#N/A,FALSE,"schA"}</definedName>
    <definedName name="www_5_2" localSheetId="18" hidden="1">{#N/A,#N/A,FALSE,"schA"}</definedName>
    <definedName name="www_5_2" localSheetId="19" hidden="1">{#N/A,#N/A,FALSE,"schA"}</definedName>
    <definedName name="www_5_2" localSheetId="20" hidden="1">{#N/A,#N/A,FALSE,"schA"}</definedName>
    <definedName name="www_5_2" localSheetId="21" hidden="1">{#N/A,#N/A,FALSE,"schA"}</definedName>
    <definedName name="www_5_2" localSheetId="22" hidden="1">{#N/A,#N/A,FALSE,"schA"}</definedName>
    <definedName name="www_5_2" localSheetId="1" hidden="1">{#N/A,#N/A,FALSE,"schA"}</definedName>
    <definedName name="www_5_2" localSheetId="26" hidden="1">{#N/A,#N/A,FALSE,"schA"}</definedName>
    <definedName name="www_5_2" localSheetId="23" hidden="1">{#N/A,#N/A,FALSE,"schA"}</definedName>
    <definedName name="www_5_2" hidden="1">{#N/A,#N/A,FALSE,"schA"}</definedName>
    <definedName name="www_5_3" localSheetId="17" hidden="1">{#N/A,#N/A,FALSE,"schA"}</definedName>
    <definedName name="www_5_3" localSheetId="18" hidden="1">{#N/A,#N/A,FALSE,"schA"}</definedName>
    <definedName name="www_5_3" localSheetId="19" hidden="1">{#N/A,#N/A,FALSE,"schA"}</definedName>
    <definedName name="www_5_3" localSheetId="20" hidden="1">{#N/A,#N/A,FALSE,"schA"}</definedName>
    <definedName name="www_5_3" localSheetId="21" hidden="1">{#N/A,#N/A,FALSE,"schA"}</definedName>
    <definedName name="www_5_3" localSheetId="22" hidden="1">{#N/A,#N/A,FALSE,"schA"}</definedName>
    <definedName name="www_5_3" localSheetId="1" hidden="1">{#N/A,#N/A,FALSE,"schA"}</definedName>
    <definedName name="www_5_3" localSheetId="26" hidden="1">{#N/A,#N/A,FALSE,"schA"}</definedName>
    <definedName name="www_5_3" localSheetId="23" hidden="1">{#N/A,#N/A,FALSE,"schA"}</definedName>
    <definedName name="www_5_3" hidden="1">{#N/A,#N/A,FALSE,"schA"}</definedName>
    <definedName name="wwww" localSheetId="17" hidden="1">{#N/A,#N/A,FALSE,"schA"}</definedName>
    <definedName name="wwww" localSheetId="18" hidden="1">{#N/A,#N/A,FALSE,"schA"}</definedName>
    <definedName name="wwww" localSheetId="19" hidden="1">{#N/A,#N/A,FALSE,"schA"}</definedName>
    <definedName name="wwww" localSheetId="20" hidden="1">{#N/A,#N/A,FALSE,"schA"}</definedName>
    <definedName name="wwww" localSheetId="21" hidden="1">{#N/A,#N/A,FALSE,"schA"}</definedName>
    <definedName name="wwww" localSheetId="22" hidden="1">{#N/A,#N/A,FALSE,"schA"}</definedName>
    <definedName name="wwww" localSheetId="1" hidden="1">{#N/A,#N/A,FALSE,"schA"}</definedName>
    <definedName name="wwww" localSheetId="26" hidden="1">{#N/A,#N/A,FALSE,"schA"}</definedName>
    <definedName name="wwww" localSheetId="23" hidden="1">{#N/A,#N/A,FALSE,"schA"}</definedName>
    <definedName name="wwww" hidden="1">{#N/A,#N/A,FALSE,"schA"}</definedName>
    <definedName name="wwww_1" localSheetId="17" hidden="1">{#N/A,#N/A,FALSE,"schA"}</definedName>
    <definedName name="wwww_1" localSheetId="18" hidden="1">{#N/A,#N/A,FALSE,"schA"}</definedName>
    <definedName name="wwww_1" localSheetId="19" hidden="1">{#N/A,#N/A,FALSE,"schA"}</definedName>
    <definedName name="wwww_1" localSheetId="20" hidden="1">{#N/A,#N/A,FALSE,"schA"}</definedName>
    <definedName name="wwww_1" localSheetId="21" hidden="1">{#N/A,#N/A,FALSE,"schA"}</definedName>
    <definedName name="wwww_1" localSheetId="22" hidden="1">{#N/A,#N/A,FALSE,"schA"}</definedName>
    <definedName name="wwww_1" localSheetId="1" hidden="1">{#N/A,#N/A,FALSE,"schA"}</definedName>
    <definedName name="wwww_1" localSheetId="26" hidden="1">{#N/A,#N/A,FALSE,"schA"}</definedName>
    <definedName name="wwww_1" localSheetId="23" hidden="1">{#N/A,#N/A,FALSE,"schA"}</definedName>
    <definedName name="wwww_1" hidden="1">{#N/A,#N/A,FALSE,"schA"}</definedName>
    <definedName name="wwww_1_1" localSheetId="17" hidden="1">{#N/A,#N/A,FALSE,"schA"}</definedName>
    <definedName name="wwww_1_1" localSheetId="18" hidden="1">{#N/A,#N/A,FALSE,"schA"}</definedName>
    <definedName name="wwww_1_1" localSheetId="19" hidden="1">{#N/A,#N/A,FALSE,"schA"}</definedName>
    <definedName name="wwww_1_1" localSheetId="20" hidden="1">{#N/A,#N/A,FALSE,"schA"}</definedName>
    <definedName name="wwww_1_1" localSheetId="21" hidden="1">{#N/A,#N/A,FALSE,"schA"}</definedName>
    <definedName name="wwww_1_1" localSheetId="22" hidden="1">{#N/A,#N/A,FALSE,"schA"}</definedName>
    <definedName name="wwww_1_1" localSheetId="1" hidden="1">{#N/A,#N/A,FALSE,"schA"}</definedName>
    <definedName name="wwww_1_1" localSheetId="26" hidden="1">{#N/A,#N/A,FALSE,"schA"}</definedName>
    <definedName name="wwww_1_1" localSheetId="23" hidden="1">{#N/A,#N/A,FALSE,"schA"}</definedName>
    <definedName name="wwww_1_1" hidden="1">{#N/A,#N/A,FALSE,"schA"}</definedName>
    <definedName name="wwww_1_2" localSheetId="17" hidden="1">{#N/A,#N/A,FALSE,"schA"}</definedName>
    <definedName name="wwww_1_2" localSheetId="18" hidden="1">{#N/A,#N/A,FALSE,"schA"}</definedName>
    <definedName name="wwww_1_2" localSheetId="19" hidden="1">{#N/A,#N/A,FALSE,"schA"}</definedName>
    <definedName name="wwww_1_2" localSheetId="20" hidden="1">{#N/A,#N/A,FALSE,"schA"}</definedName>
    <definedName name="wwww_1_2" localSheetId="21" hidden="1">{#N/A,#N/A,FALSE,"schA"}</definedName>
    <definedName name="wwww_1_2" localSheetId="22" hidden="1">{#N/A,#N/A,FALSE,"schA"}</definedName>
    <definedName name="wwww_1_2" localSheetId="1" hidden="1">{#N/A,#N/A,FALSE,"schA"}</definedName>
    <definedName name="wwww_1_2" localSheetId="26" hidden="1">{#N/A,#N/A,FALSE,"schA"}</definedName>
    <definedName name="wwww_1_2" localSheetId="23" hidden="1">{#N/A,#N/A,FALSE,"schA"}</definedName>
    <definedName name="wwww_1_2" hidden="1">{#N/A,#N/A,FALSE,"schA"}</definedName>
    <definedName name="wwww_1_3" localSheetId="17" hidden="1">{#N/A,#N/A,FALSE,"schA"}</definedName>
    <definedName name="wwww_1_3" localSheetId="18" hidden="1">{#N/A,#N/A,FALSE,"schA"}</definedName>
    <definedName name="wwww_1_3" localSheetId="19" hidden="1">{#N/A,#N/A,FALSE,"schA"}</definedName>
    <definedName name="wwww_1_3" localSheetId="20" hidden="1">{#N/A,#N/A,FALSE,"schA"}</definedName>
    <definedName name="wwww_1_3" localSheetId="21" hidden="1">{#N/A,#N/A,FALSE,"schA"}</definedName>
    <definedName name="wwww_1_3" localSheetId="22" hidden="1">{#N/A,#N/A,FALSE,"schA"}</definedName>
    <definedName name="wwww_1_3" localSheetId="1" hidden="1">{#N/A,#N/A,FALSE,"schA"}</definedName>
    <definedName name="wwww_1_3" localSheetId="26" hidden="1">{#N/A,#N/A,FALSE,"schA"}</definedName>
    <definedName name="wwww_1_3" localSheetId="23" hidden="1">{#N/A,#N/A,FALSE,"schA"}</definedName>
    <definedName name="wwww_1_3" hidden="1">{#N/A,#N/A,FALSE,"schA"}</definedName>
    <definedName name="wwww_2" localSheetId="17" hidden="1">{#N/A,#N/A,FALSE,"schA"}</definedName>
    <definedName name="wwww_2" localSheetId="18" hidden="1">{#N/A,#N/A,FALSE,"schA"}</definedName>
    <definedName name="wwww_2" localSheetId="19" hidden="1">{#N/A,#N/A,FALSE,"schA"}</definedName>
    <definedName name="wwww_2" localSheetId="20" hidden="1">{#N/A,#N/A,FALSE,"schA"}</definedName>
    <definedName name="wwww_2" localSheetId="21" hidden="1">{#N/A,#N/A,FALSE,"schA"}</definedName>
    <definedName name="wwww_2" localSheetId="22" hidden="1">{#N/A,#N/A,FALSE,"schA"}</definedName>
    <definedName name="wwww_2" localSheetId="1" hidden="1">{#N/A,#N/A,FALSE,"schA"}</definedName>
    <definedName name="wwww_2" localSheetId="26" hidden="1">{#N/A,#N/A,FALSE,"schA"}</definedName>
    <definedName name="wwww_2" localSheetId="23" hidden="1">{#N/A,#N/A,FALSE,"schA"}</definedName>
    <definedName name="wwww_2" hidden="1">{#N/A,#N/A,FALSE,"schA"}</definedName>
    <definedName name="wwww_2_1" localSheetId="17" hidden="1">{#N/A,#N/A,FALSE,"schA"}</definedName>
    <definedName name="wwww_2_1" localSheetId="18" hidden="1">{#N/A,#N/A,FALSE,"schA"}</definedName>
    <definedName name="wwww_2_1" localSheetId="19" hidden="1">{#N/A,#N/A,FALSE,"schA"}</definedName>
    <definedName name="wwww_2_1" localSheetId="20" hidden="1">{#N/A,#N/A,FALSE,"schA"}</definedName>
    <definedName name="wwww_2_1" localSheetId="21" hidden="1">{#N/A,#N/A,FALSE,"schA"}</definedName>
    <definedName name="wwww_2_1" localSheetId="22" hidden="1">{#N/A,#N/A,FALSE,"schA"}</definedName>
    <definedName name="wwww_2_1" localSheetId="1" hidden="1">{#N/A,#N/A,FALSE,"schA"}</definedName>
    <definedName name="wwww_2_1" localSheetId="26" hidden="1">{#N/A,#N/A,FALSE,"schA"}</definedName>
    <definedName name="wwww_2_1" localSheetId="23" hidden="1">{#N/A,#N/A,FALSE,"schA"}</definedName>
    <definedName name="wwww_2_1" hidden="1">{#N/A,#N/A,FALSE,"schA"}</definedName>
    <definedName name="wwww_2_2" localSheetId="17" hidden="1">{#N/A,#N/A,FALSE,"schA"}</definedName>
    <definedName name="wwww_2_2" localSheetId="18" hidden="1">{#N/A,#N/A,FALSE,"schA"}</definedName>
    <definedName name="wwww_2_2" localSheetId="19" hidden="1">{#N/A,#N/A,FALSE,"schA"}</definedName>
    <definedName name="wwww_2_2" localSheetId="20" hidden="1">{#N/A,#N/A,FALSE,"schA"}</definedName>
    <definedName name="wwww_2_2" localSheetId="21" hidden="1">{#N/A,#N/A,FALSE,"schA"}</definedName>
    <definedName name="wwww_2_2" localSheetId="22" hidden="1">{#N/A,#N/A,FALSE,"schA"}</definedName>
    <definedName name="wwww_2_2" localSheetId="1" hidden="1">{#N/A,#N/A,FALSE,"schA"}</definedName>
    <definedName name="wwww_2_2" localSheetId="26" hidden="1">{#N/A,#N/A,FALSE,"schA"}</definedName>
    <definedName name="wwww_2_2" localSheetId="23" hidden="1">{#N/A,#N/A,FALSE,"schA"}</definedName>
    <definedName name="wwww_2_2" hidden="1">{#N/A,#N/A,FALSE,"schA"}</definedName>
    <definedName name="wwww_2_3" localSheetId="17" hidden="1">{#N/A,#N/A,FALSE,"schA"}</definedName>
    <definedName name="wwww_2_3" localSheetId="18" hidden="1">{#N/A,#N/A,FALSE,"schA"}</definedName>
    <definedName name="wwww_2_3" localSheetId="19" hidden="1">{#N/A,#N/A,FALSE,"schA"}</definedName>
    <definedName name="wwww_2_3" localSheetId="20" hidden="1">{#N/A,#N/A,FALSE,"schA"}</definedName>
    <definedName name="wwww_2_3" localSheetId="21" hidden="1">{#N/A,#N/A,FALSE,"schA"}</definedName>
    <definedName name="wwww_2_3" localSheetId="22" hidden="1">{#N/A,#N/A,FALSE,"schA"}</definedName>
    <definedName name="wwww_2_3" localSheetId="1" hidden="1">{#N/A,#N/A,FALSE,"schA"}</definedName>
    <definedName name="wwww_2_3" localSheetId="26" hidden="1">{#N/A,#N/A,FALSE,"schA"}</definedName>
    <definedName name="wwww_2_3" localSheetId="23" hidden="1">{#N/A,#N/A,FALSE,"schA"}</definedName>
    <definedName name="wwww_2_3" hidden="1">{#N/A,#N/A,FALSE,"schA"}</definedName>
    <definedName name="wwww_3" localSheetId="17" hidden="1">{#N/A,#N/A,FALSE,"schA"}</definedName>
    <definedName name="wwww_3" localSheetId="18" hidden="1">{#N/A,#N/A,FALSE,"schA"}</definedName>
    <definedName name="wwww_3" localSheetId="19" hidden="1">{#N/A,#N/A,FALSE,"schA"}</definedName>
    <definedName name="wwww_3" localSheetId="20" hidden="1">{#N/A,#N/A,FALSE,"schA"}</definedName>
    <definedName name="wwww_3" localSheetId="21" hidden="1">{#N/A,#N/A,FALSE,"schA"}</definedName>
    <definedName name="wwww_3" localSheetId="22" hidden="1">{#N/A,#N/A,FALSE,"schA"}</definedName>
    <definedName name="wwww_3" localSheetId="1" hidden="1">{#N/A,#N/A,FALSE,"schA"}</definedName>
    <definedName name="wwww_3" localSheetId="26" hidden="1">{#N/A,#N/A,FALSE,"schA"}</definedName>
    <definedName name="wwww_3" localSheetId="23" hidden="1">{#N/A,#N/A,FALSE,"schA"}</definedName>
    <definedName name="wwww_3" hidden="1">{#N/A,#N/A,FALSE,"schA"}</definedName>
    <definedName name="wwww_3_1" localSheetId="17" hidden="1">{#N/A,#N/A,FALSE,"schA"}</definedName>
    <definedName name="wwww_3_1" localSheetId="18" hidden="1">{#N/A,#N/A,FALSE,"schA"}</definedName>
    <definedName name="wwww_3_1" localSheetId="19" hidden="1">{#N/A,#N/A,FALSE,"schA"}</definedName>
    <definedName name="wwww_3_1" localSheetId="20" hidden="1">{#N/A,#N/A,FALSE,"schA"}</definedName>
    <definedName name="wwww_3_1" localSheetId="21" hidden="1">{#N/A,#N/A,FALSE,"schA"}</definedName>
    <definedName name="wwww_3_1" localSheetId="22" hidden="1">{#N/A,#N/A,FALSE,"schA"}</definedName>
    <definedName name="wwww_3_1" localSheetId="1" hidden="1">{#N/A,#N/A,FALSE,"schA"}</definedName>
    <definedName name="wwww_3_1" localSheetId="26" hidden="1">{#N/A,#N/A,FALSE,"schA"}</definedName>
    <definedName name="wwww_3_1" localSheetId="23" hidden="1">{#N/A,#N/A,FALSE,"schA"}</definedName>
    <definedName name="wwww_3_1" hidden="1">{#N/A,#N/A,FALSE,"schA"}</definedName>
    <definedName name="wwww_3_2" localSheetId="17" hidden="1">{#N/A,#N/A,FALSE,"schA"}</definedName>
    <definedName name="wwww_3_2" localSheetId="18" hidden="1">{#N/A,#N/A,FALSE,"schA"}</definedName>
    <definedName name="wwww_3_2" localSheetId="19" hidden="1">{#N/A,#N/A,FALSE,"schA"}</definedName>
    <definedName name="wwww_3_2" localSheetId="20" hidden="1">{#N/A,#N/A,FALSE,"schA"}</definedName>
    <definedName name="wwww_3_2" localSheetId="21" hidden="1">{#N/A,#N/A,FALSE,"schA"}</definedName>
    <definedName name="wwww_3_2" localSheetId="22" hidden="1">{#N/A,#N/A,FALSE,"schA"}</definedName>
    <definedName name="wwww_3_2" localSheetId="1" hidden="1">{#N/A,#N/A,FALSE,"schA"}</definedName>
    <definedName name="wwww_3_2" localSheetId="26" hidden="1">{#N/A,#N/A,FALSE,"schA"}</definedName>
    <definedName name="wwww_3_2" localSheetId="23" hidden="1">{#N/A,#N/A,FALSE,"schA"}</definedName>
    <definedName name="wwww_3_2" hidden="1">{#N/A,#N/A,FALSE,"schA"}</definedName>
    <definedName name="wwww_3_3" localSheetId="17" hidden="1">{#N/A,#N/A,FALSE,"schA"}</definedName>
    <definedName name="wwww_3_3" localSheetId="18" hidden="1">{#N/A,#N/A,FALSE,"schA"}</definedName>
    <definedName name="wwww_3_3" localSheetId="19" hidden="1">{#N/A,#N/A,FALSE,"schA"}</definedName>
    <definedName name="wwww_3_3" localSheetId="20" hidden="1">{#N/A,#N/A,FALSE,"schA"}</definedName>
    <definedName name="wwww_3_3" localSheetId="21" hidden="1">{#N/A,#N/A,FALSE,"schA"}</definedName>
    <definedName name="wwww_3_3" localSheetId="22" hidden="1">{#N/A,#N/A,FALSE,"schA"}</definedName>
    <definedName name="wwww_3_3" localSheetId="1" hidden="1">{#N/A,#N/A,FALSE,"schA"}</definedName>
    <definedName name="wwww_3_3" localSheetId="26" hidden="1">{#N/A,#N/A,FALSE,"schA"}</definedName>
    <definedName name="wwww_3_3" localSheetId="23" hidden="1">{#N/A,#N/A,FALSE,"schA"}</definedName>
    <definedName name="wwww_3_3" hidden="1">{#N/A,#N/A,FALSE,"schA"}</definedName>
    <definedName name="wwww_4" localSheetId="17" hidden="1">{#N/A,#N/A,FALSE,"schA"}</definedName>
    <definedName name="wwww_4" localSheetId="18" hidden="1">{#N/A,#N/A,FALSE,"schA"}</definedName>
    <definedName name="wwww_4" localSheetId="19" hidden="1">{#N/A,#N/A,FALSE,"schA"}</definedName>
    <definedName name="wwww_4" localSheetId="20" hidden="1">{#N/A,#N/A,FALSE,"schA"}</definedName>
    <definedName name="wwww_4" localSheetId="21" hidden="1">{#N/A,#N/A,FALSE,"schA"}</definedName>
    <definedName name="wwww_4" localSheetId="22" hidden="1">{#N/A,#N/A,FALSE,"schA"}</definedName>
    <definedName name="wwww_4" localSheetId="1" hidden="1">{#N/A,#N/A,FALSE,"schA"}</definedName>
    <definedName name="wwww_4" localSheetId="26" hidden="1">{#N/A,#N/A,FALSE,"schA"}</definedName>
    <definedName name="wwww_4" localSheetId="23" hidden="1">{#N/A,#N/A,FALSE,"schA"}</definedName>
    <definedName name="wwww_4" hidden="1">{#N/A,#N/A,FALSE,"schA"}</definedName>
    <definedName name="wwww_4_1" localSheetId="17" hidden="1">{#N/A,#N/A,FALSE,"schA"}</definedName>
    <definedName name="wwww_4_1" localSheetId="18" hidden="1">{#N/A,#N/A,FALSE,"schA"}</definedName>
    <definedName name="wwww_4_1" localSheetId="19" hidden="1">{#N/A,#N/A,FALSE,"schA"}</definedName>
    <definedName name="wwww_4_1" localSheetId="20" hidden="1">{#N/A,#N/A,FALSE,"schA"}</definedName>
    <definedName name="wwww_4_1" localSheetId="21" hidden="1">{#N/A,#N/A,FALSE,"schA"}</definedName>
    <definedName name="wwww_4_1" localSheetId="22" hidden="1">{#N/A,#N/A,FALSE,"schA"}</definedName>
    <definedName name="wwww_4_1" localSheetId="1" hidden="1">{#N/A,#N/A,FALSE,"schA"}</definedName>
    <definedName name="wwww_4_1" localSheetId="26" hidden="1">{#N/A,#N/A,FALSE,"schA"}</definedName>
    <definedName name="wwww_4_1" localSheetId="23" hidden="1">{#N/A,#N/A,FALSE,"schA"}</definedName>
    <definedName name="wwww_4_1" hidden="1">{#N/A,#N/A,FALSE,"schA"}</definedName>
    <definedName name="wwww_4_2" localSheetId="17" hidden="1">{#N/A,#N/A,FALSE,"schA"}</definedName>
    <definedName name="wwww_4_2" localSheetId="18" hidden="1">{#N/A,#N/A,FALSE,"schA"}</definedName>
    <definedName name="wwww_4_2" localSheetId="19" hidden="1">{#N/A,#N/A,FALSE,"schA"}</definedName>
    <definedName name="wwww_4_2" localSheetId="20" hidden="1">{#N/A,#N/A,FALSE,"schA"}</definedName>
    <definedName name="wwww_4_2" localSheetId="21" hidden="1">{#N/A,#N/A,FALSE,"schA"}</definedName>
    <definedName name="wwww_4_2" localSheetId="22" hidden="1">{#N/A,#N/A,FALSE,"schA"}</definedName>
    <definedName name="wwww_4_2" localSheetId="1" hidden="1">{#N/A,#N/A,FALSE,"schA"}</definedName>
    <definedName name="wwww_4_2" localSheetId="26" hidden="1">{#N/A,#N/A,FALSE,"schA"}</definedName>
    <definedName name="wwww_4_2" localSheetId="23" hidden="1">{#N/A,#N/A,FALSE,"schA"}</definedName>
    <definedName name="wwww_4_2" hidden="1">{#N/A,#N/A,FALSE,"schA"}</definedName>
    <definedName name="wwww_4_3" localSheetId="17" hidden="1">{#N/A,#N/A,FALSE,"schA"}</definedName>
    <definedName name="wwww_4_3" localSheetId="18" hidden="1">{#N/A,#N/A,FALSE,"schA"}</definedName>
    <definedName name="wwww_4_3" localSheetId="19" hidden="1">{#N/A,#N/A,FALSE,"schA"}</definedName>
    <definedName name="wwww_4_3" localSheetId="20" hidden="1">{#N/A,#N/A,FALSE,"schA"}</definedName>
    <definedName name="wwww_4_3" localSheetId="21" hidden="1">{#N/A,#N/A,FALSE,"schA"}</definedName>
    <definedName name="wwww_4_3" localSheetId="22" hidden="1">{#N/A,#N/A,FALSE,"schA"}</definedName>
    <definedName name="wwww_4_3" localSheetId="1" hidden="1">{#N/A,#N/A,FALSE,"schA"}</definedName>
    <definedName name="wwww_4_3" localSheetId="26" hidden="1">{#N/A,#N/A,FALSE,"schA"}</definedName>
    <definedName name="wwww_4_3" localSheetId="23" hidden="1">{#N/A,#N/A,FALSE,"schA"}</definedName>
    <definedName name="wwww_4_3" hidden="1">{#N/A,#N/A,FALSE,"schA"}</definedName>
    <definedName name="wwww_5" localSheetId="17" hidden="1">{#N/A,#N/A,FALSE,"schA"}</definedName>
    <definedName name="wwww_5" localSheetId="18" hidden="1">{#N/A,#N/A,FALSE,"schA"}</definedName>
    <definedName name="wwww_5" localSheetId="19" hidden="1">{#N/A,#N/A,FALSE,"schA"}</definedName>
    <definedName name="wwww_5" localSheetId="20" hidden="1">{#N/A,#N/A,FALSE,"schA"}</definedName>
    <definedName name="wwww_5" localSheetId="21" hidden="1">{#N/A,#N/A,FALSE,"schA"}</definedName>
    <definedName name="wwww_5" localSheetId="22" hidden="1">{#N/A,#N/A,FALSE,"schA"}</definedName>
    <definedName name="wwww_5" localSheetId="1" hidden="1">{#N/A,#N/A,FALSE,"schA"}</definedName>
    <definedName name="wwww_5" localSheetId="26" hidden="1">{#N/A,#N/A,FALSE,"schA"}</definedName>
    <definedName name="wwww_5" localSheetId="23" hidden="1">{#N/A,#N/A,FALSE,"schA"}</definedName>
    <definedName name="wwww_5" hidden="1">{#N/A,#N/A,FALSE,"schA"}</definedName>
    <definedName name="wwww_5_1" localSheetId="17" hidden="1">{#N/A,#N/A,FALSE,"schA"}</definedName>
    <definedName name="wwww_5_1" localSheetId="18" hidden="1">{#N/A,#N/A,FALSE,"schA"}</definedName>
    <definedName name="wwww_5_1" localSheetId="19" hidden="1">{#N/A,#N/A,FALSE,"schA"}</definedName>
    <definedName name="wwww_5_1" localSheetId="20" hidden="1">{#N/A,#N/A,FALSE,"schA"}</definedName>
    <definedName name="wwww_5_1" localSheetId="21" hidden="1">{#N/A,#N/A,FALSE,"schA"}</definedName>
    <definedName name="wwww_5_1" localSheetId="22" hidden="1">{#N/A,#N/A,FALSE,"schA"}</definedName>
    <definedName name="wwww_5_1" localSheetId="1" hidden="1">{#N/A,#N/A,FALSE,"schA"}</definedName>
    <definedName name="wwww_5_1" localSheetId="26" hidden="1">{#N/A,#N/A,FALSE,"schA"}</definedName>
    <definedName name="wwww_5_1" localSheetId="23" hidden="1">{#N/A,#N/A,FALSE,"schA"}</definedName>
    <definedName name="wwww_5_1" hidden="1">{#N/A,#N/A,FALSE,"schA"}</definedName>
    <definedName name="wwww_5_2" localSheetId="17" hidden="1">{#N/A,#N/A,FALSE,"schA"}</definedName>
    <definedName name="wwww_5_2" localSheetId="18" hidden="1">{#N/A,#N/A,FALSE,"schA"}</definedName>
    <definedName name="wwww_5_2" localSheetId="19" hidden="1">{#N/A,#N/A,FALSE,"schA"}</definedName>
    <definedName name="wwww_5_2" localSheetId="20" hidden="1">{#N/A,#N/A,FALSE,"schA"}</definedName>
    <definedName name="wwww_5_2" localSheetId="21" hidden="1">{#N/A,#N/A,FALSE,"schA"}</definedName>
    <definedName name="wwww_5_2" localSheetId="22" hidden="1">{#N/A,#N/A,FALSE,"schA"}</definedName>
    <definedName name="wwww_5_2" localSheetId="1" hidden="1">{#N/A,#N/A,FALSE,"schA"}</definedName>
    <definedName name="wwww_5_2" localSheetId="26" hidden="1">{#N/A,#N/A,FALSE,"schA"}</definedName>
    <definedName name="wwww_5_2" localSheetId="23" hidden="1">{#N/A,#N/A,FALSE,"schA"}</definedName>
    <definedName name="wwww_5_2" hidden="1">{#N/A,#N/A,FALSE,"schA"}</definedName>
    <definedName name="wwww_5_3" localSheetId="17" hidden="1">{#N/A,#N/A,FALSE,"schA"}</definedName>
    <definedName name="wwww_5_3" localSheetId="18" hidden="1">{#N/A,#N/A,FALSE,"schA"}</definedName>
    <definedName name="wwww_5_3" localSheetId="19" hidden="1">{#N/A,#N/A,FALSE,"schA"}</definedName>
    <definedName name="wwww_5_3" localSheetId="20" hidden="1">{#N/A,#N/A,FALSE,"schA"}</definedName>
    <definedName name="wwww_5_3" localSheetId="21" hidden="1">{#N/A,#N/A,FALSE,"schA"}</definedName>
    <definedName name="wwww_5_3" localSheetId="22" hidden="1">{#N/A,#N/A,FALSE,"schA"}</definedName>
    <definedName name="wwww_5_3" localSheetId="1" hidden="1">{#N/A,#N/A,FALSE,"schA"}</definedName>
    <definedName name="wwww_5_3" localSheetId="26" hidden="1">{#N/A,#N/A,FALSE,"schA"}</definedName>
    <definedName name="wwww_5_3" localSheetId="23" hidden="1">{#N/A,#N/A,FALSE,"schA"}</definedName>
    <definedName name="wwww_5_3" hidden="1">{#N/A,#N/A,FALSE,"schA"}</definedName>
    <definedName name="x" localSheetId="17" hidden="1">{#N/A,#N/A,FALSE,"FY97";#N/A,#N/A,FALSE,"FY98";#N/A,#N/A,FALSE,"FY99";#N/A,#N/A,FALSE,"FY00";#N/A,#N/A,FALSE,"FY01"}</definedName>
    <definedName name="x" localSheetId="18" hidden="1">{#N/A,#N/A,FALSE,"FY97";#N/A,#N/A,FALSE,"FY98";#N/A,#N/A,FALSE,"FY99";#N/A,#N/A,FALSE,"FY00";#N/A,#N/A,FALSE,"FY01"}</definedName>
    <definedName name="x" localSheetId="19" hidden="1">{#N/A,#N/A,FALSE,"FY97";#N/A,#N/A,FALSE,"FY98";#N/A,#N/A,FALSE,"FY99";#N/A,#N/A,FALSE,"FY00";#N/A,#N/A,FALSE,"FY01"}</definedName>
    <definedName name="x" localSheetId="20" hidden="1">{#N/A,#N/A,FALSE,"FY97";#N/A,#N/A,FALSE,"FY98";#N/A,#N/A,FALSE,"FY99";#N/A,#N/A,FALSE,"FY00";#N/A,#N/A,FALSE,"FY01"}</definedName>
    <definedName name="x" localSheetId="21" hidden="1">{#N/A,#N/A,FALSE,"FY97";#N/A,#N/A,FALSE,"FY98";#N/A,#N/A,FALSE,"FY99";#N/A,#N/A,FALSE,"FY00";#N/A,#N/A,FALSE,"FY01"}</definedName>
    <definedName name="x" localSheetId="22" hidden="1">{#N/A,#N/A,FALSE,"FY97";#N/A,#N/A,FALSE,"FY98";#N/A,#N/A,FALSE,"FY99";#N/A,#N/A,FALSE,"FY00";#N/A,#N/A,FALSE,"FY01"}</definedName>
    <definedName name="x" localSheetId="1" hidden="1">{#N/A,#N/A,FALSE,"FY97";#N/A,#N/A,FALSE,"FY98";#N/A,#N/A,FALSE,"FY99";#N/A,#N/A,FALSE,"FY00";#N/A,#N/A,FALSE,"FY01"}</definedName>
    <definedName name="x" localSheetId="26" hidden="1">{#N/A,#N/A,FALSE,"FY97";#N/A,#N/A,FALSE,"FY98";#N/A,#N/A,FALSE,"FY99";#N/A,#N/A,FALSE,"FY00";#N/A,#N/A,FALSE,"FY01"}</definedName>
    <definedName name="x" localSheetId="23" hidden="1">{#N/A,#N/A,FALSE,"FY97";#N/A,#N/A,FALSE,"FY98";#N/A,#N/A,FALSE,"FY99";#N/A,#N/A,FALSE,"FY00";#N/A,#N/A,FALSE,"FY01"}</definedName>
    <definedName name="x" hidden="1">{#N/A,#N/A,FALSE,"FY97";#N/A,#N/A,FALSE,"FY98";#N/A,#N/A,FALSE,"FY99";#N/A,#N/A,FALSE,"FY00";#N/A,#N/A,FALSE,"FY01"}</definedName>
    <definedName name="x_1" localSheetId="17" hidden="1">{#N/A,#N/A,FALSE,"FY97";#N/A,#N/A,FALSE,"FY98";#N/A,#N/A,FALSE,"FY99";#N/A,#N/A,FALSE,"FY00";#N/A,#N/A,FALSE,"FY01"}</definedName>
    <definedName name="x_1" localSheetId="18" hidden="1">{#N/A,#N/A,FALSE,"FY97";#N/A,#N/A,FALSE,"FY98";#N/A,#N/A,FALSE,"FY99";#N/A,#N/A,FALSE,"FY00";#N/A,#N/A,FALSE,"FY01"}</definedName>
    <definedName name="x_1" localSheetId="19" hidden="1">{#N/A,#N/A,FALSE,"FY97";#N/A,#N/A,FALSE,"FY98";#N/A,#N/A,FALSE,"FY99";#N/A,#N/A,FALSE,"FY00";#N/A,#N/A,FALSE,"FY01"}</definedName>
    <definedName name="x_1" localSheetId="20" hidden="1">{#N/A,#N/A,FALSE,"FY97";#N/A,#N/A,FALSE,"FY98";#N/A,#N/A,FALSE,"FY99";#N/A,#N/A,FALSE,"FY00";#N/A,#N/A,FALSE,"FY01"}</definedName>
    <definedName name="x_1" localSheetId="21" hidden="1">{#N/A,#N/A,FALSE,"FY97";#N/A,#N/A,FALSE,"FY98";#N/A,#N/A,FALSE,"FY99";#N/A,#N/A,FALSE,"FY00";#N/A,#N/A,FALSE,"FY01"}</definedName>
    <definedName name="x_1" localSheetId="22" hidden="1">{#N/A,#N/A,FALSE,"FY97";#N/A,#N/A,FALSE,"FY98";#N/A,#N/A,FALSE,"FY99";#N/A,#N/A,FALSE,"FY00";#N/A,#N/A,FALSE,"FY01"}</definedName>
    <definedName name="x_1" localSheetId="1" hidden="1">{#N/A,#N/A,FALSE,"FY97";#N/A,#N/A,FALSE,"FY98";#N/A,#N/A,FALSE,"FY99";#N/A,#N/A,FALSE,"FY00";#N/A,#N/A,FALSE,"FY01"}</definedName>
    <definedName name="x_1" localSheetId="26" hidden="1">{#N/A,#N/A,FALSE,"FY97";#N/A,#N/A,FALSE,"FY98";#N/A,#N/A,FALSE,"FY99";#N/A,#N/A,FALSE,"FY00";#N/A,#N/A,FALSE,"FY01"}</definedName>
    <definedName name="x_1" localSheetId="23" hidden="1">{#N/A,#N/A,FALSE,"FY97";#N/A,#N/A,FALSE,"FY98";#N/A,#N/A,FALSE,"FY99";#N/A,#N/A,FALSE,"FY00";#N/A,#N/A,FALSE,"FY01"}</definedName>
    <definedName name="x_1" hidden="1">{#N/A,#N/A,FALSE,"FY97";#N/A,#N/A,FALSE,"FY98";#N/A,#N/A,FALSE,"FY99";#N/A,#N/A,FALSE,"FY00";#N/A,#N/A,FALSE,"FY01"}</definedName>
    <definedName name="Xcel">#REF!</definedName>
    <definedName name="Xcel_COS">#REF!</definedName>
    <definedName name="XCEL_PROJECT">#REF!</definedName>
    <definedName name="xfghfghygjytj">40269.094375</definedName>
    <definedName name="Xmax_col">44</definedName>
    <definedName name="XPSPLPOS">#REF!</definedName>
    <definedName name="xr">#REF!</definedName>
    <definedName name="XRATE">#REF!</definedName>
    <definedName name="XRatio">#REF!</definedName>
    <definedName name="XREF_COLUMN_1" hidden="1">#REF!</definedName>
    <definedName name="XREF_COLUMN_2" hidden="1">#REF!</definedName>
    <definedName name="XREF_COLUMN_3"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0" hidden="1">#REF!</definedName>
    <definedName name="XRefCopy20Row" hidden="1">#REF!</definedName>
    <definedName name="XRefCopy21" hidden="1">#REF!</definedName>
    <definedName name="XRefCopy22" hidden="1">#REF!</definedName>
    <definedName name="XRefCopy23" hidden="1">#REF!</definedName>
    <definedName name="XRefCopy24"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RangeCount" hidden="1">3</definedName>
    <definedName name="XRefPaste1" hidden="1">#REF!</definedName>
    <definedName name="XRefPaste11" hidden="1">#REF!</definedName>
    <definedName name="XRefPaste15" hidden="1">#REF!</definedName>
    <definedName name="XRefPaste15Row" hidden="1">#REF!</definedName>
    <definedName name="XRefPaste17" hidden="1">#REF!</definedName>
    <definedName name="XRefPaste17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1" hidden="1">#REF!</definedName>
    <definedName name="XRefPaste21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3" hidden="1">#REF!</definedName>
    <definedName name="XRefPaste34" hidden="1">#REF!</definedName>
    <definedName name="XRefPaste35" hidden="1">#REF!</definedName>
    <definedName name="XRefPaste36" hidden="1">#REF!</definedName>
    <definedName name="XRefPaste37" hidden="1">#REF!</definedName>
    <definedName name="XRefPaste37Row" hidden="1">#REF!</definedName>
    <definedName name="XRefPaste38" hidden="1">#REF!</definedName>
    <definedName name="XRefPaste3Row" hidden="1">#REF!</definedName>
    <definedName name="XRefPaste5Row" hidden="1">#REF!</definedName>
    <definedName name="XRefPaste7" hidden="1">#REF!</definedName>
    <definedName name="XRefPaste8" hidden="1">#REF!</definedName>
    <definedName name="XRefPasteRangeCount" hidden="1">2</definedName>
    <definedName name="xx" localSheetId="17" hidden="1">{2;#N/A;"R13C16:R17C16";#N/A;"R13C14:R17C15";FALSE;FALSE;FALSE;95;#N/A;#N/A;"R13C19";#N/A;FALSE;FALSE;FALSE;FALSE;#N/A;"";#N/A;FALSE;"";"";#N/A;#N/A;#N/A}</definedName>
    <definedName name="xx" localSheetId="18" hidden="1">{2;#N/A;"R13C16:R17C16";#N/A;"R13C14:R17C15";FALSE;FALSE;FALSE;95;#N/A;#N/A;"R13C19";#N/A;FALSE;FALSE;FALSE;FALSE;#N/A;"";#N/A;FALSE;"";"";#N/A;#N/A;#N/A}</definedName>
    <definedName name="xx" localSheetId="19" hidden="1">{2;#N/A;"R13C16:R17C16";#N/A;"R13C14:R17C15";FALSE;FALSE;FALSE;95;#N/A;#N/A;"R13C19";#N/A;FALSE;FALSE;FALSE;FALSE;#N/A;"";#N/A;FALSE;"";"";#N/A;#N/A;#N/A}</definedName>
    <definedName name="xx" localSheetId="20" hidden="1">{2;#N/A;"R13C16:R17C16";#N/A;"R13C14:R17C15";FALSE;FALSE;FALSE;95;#N/A;#N/A;"R13C19";#N/A;FALSE;FALSE;FALSE;FALSE;#N/A;"";#N/A;FALSE;"";"";#N/A;#N/A;#N/A}</definedName>
    <definedName name="xx" localSheetId="21" hidden="1">{2;#N/A;"R13C16:R17C16";#N/A;"R13C14:R17C15";FALSE;FALSE;FALSE;95;#N/A;#N/A;"R13C19";#N/A;FALSE;FALSE;FALSE;FALSE;#N/A;"";#N/A;FALSE;"";"";#N/A;#N/A;#N/A}</definedName>
    <definedName name="xx" localSheetId="22" hidden="1">{2;#N/A;"R13C16:R17C16";#N/A;"R13C14:R17C15";FALSE;FALSE;FALSE;95;#N/A;#N/A;"R13C19";#N/A;FALSE;FALSE;FALSE;FALSE;#N/A;"";#N/A;FALSE;"";"";#N/A;#N/A;#N/A}</definedName>
    <definedName name="xx" localSheetId="1" hidden="1">{2;#N/A;"R13C16:R17C16";#N/A;"R13C14:R17C15";FALSE;FALSE;FALSE;95;#N/A;#N/A;"R13C19";#N/A;FALSE;FALSE;FALSE;FALSE;#N/A;"";#N/A;FALSE;"";"";#N/A;#N/A;#N/A}</definedName>
    <definedName name="xx" localSheetId="26" hidden="1">{2;#N/A;"R13C16:R17C16";#N/A;"R13C14:R17C15";FALSE;FALSE;FALSE;95;#N/A;#N/A;"R13C19";#N/A;FALSE;FALSE;FALSE;FALSE;#N/A;"";#N/A;FALSE;"";"";#N/A;#N/A;#N/A}</definedName>
    <definedName name="xx" localSheetId="23" hidden="1">{2;#N/A;"R13C16:R17C16";#N/A;"R13C14:R17C15";FALSE;FALSE;FALSE;95;#N/A;#N/A;"R13C19";#N/A;FALSE;FALSE;FALSE;FALSE;#N/A;"";#N/A;FALSE;"";"";#N/A;#N/A;#N/A}</definedName>
    <definedName name="xx" hidden="1">{2;#N/A;"R13C16:R17C16";#N/A;"R13C14:R17C15";FALSE;FALSE;FALSE;95;#N/A;#N/A;"R13C19";#N/A;FALSE;FALSE;FALSE;FALSE;#N/A;"";#N/A;FALSE;"";"";#N/A;#N/A;#N/A}</definedName>
    <definedName name="xxx" localSheetId="26" hidden="1">{#N/A,#N/A,FALSE,"O&amp;M by processes";#N/A,#N/A,FALSE,"Elec Act vs Bud";#N/A,#N/A,FALSE,"G&amp;A";#N/A,#N/A,FALSE,"BGS";#N/A,#N/A,FALSE,"Res Cost"}</definedName>
    <definedName name="xxx" localSheetId="23"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17" hidden="1">{"detail305",#N/A,FALSE,"BI-305"}</definedName>
    <definedName name="xxx.detail" localSheetId="18" hidden="1">{"detail305",#N/A,FALSE,"BI-305"}</definedName>
    <definedName name="xxx.detail" localSheetId="19" hidden="1">{"detail305",#N/A,FALSE,"BI-305"}</definedName>
    <definedName name="xxx.detail" localSheetId="20" hidden="1">{"detail305",#N/A,FALSE,"BI-305"}</definedName>
    <definedName name="xxx.detail" localSheetId="21" hidden="1">{"detail305",#N/A,FALSE,"BI-305"}</definedName>
    <definedName name="xxx.detail" localSheetId="22" hidden="1">{"detail305",#N/A,FALSE,"BI-305"}</definedName>
    <definedName name="xxx.detail" localSheetId="1" hidden="1">{"detail305",#N/A,FALSE,"BI-305"}</definedName>
    <definedName name="xxx.detail" localSheetId="26" hidden="1">{"detail305",#N/A,FALSE,"BI-305"}</definedName>
    <definedName name="xxx.detail" localSheetId="23" hidden="1">{"detail305",#N/A,FALSE,"BI-305"}</definedName>
    <definedName name="xxx.detail" hidden="1">{"detail305",#N/A,FALSE,"BI-305"}</definedName>
    <definedName name="xxx.directory" localSheetId="17" hidden="1">{"summary",#N/A,FALSE,"PCR DIRECTORY"}</definedName>
    <definedName name="xxx.directory" localSheetId="18" hidden="1">{"summary",#N/A,FALSE,"PCR DIRECTORY"}</definedName>
    <definedName name="xxx.directory" localSheetId="19" hidden="1">{"summary",#N/A,FALSE,"PCR DIRECTORY"}</definedName>
    <definedName name="xxx.directory" localSheetId="20" hidden="1">{"summary",#N/A,FALSE,"PCR DIRECTORY"}</definedName>
    <definedName name="xxx.directory" localSheetId="21" hidden="1">{"summary",#N/A,FALSE,"PCR DIRECTORY"}</definedName>
    <definedName name="xxx.directory" localSheetId="22" hidden="1">{"summary",#N/A,FALSE,"PCR DIRECTORY"}</definedName>
    <definedName name="xxx.directory" localSheetId="1" hidden="1">{"summary",#N/A,FALSE,"PCR DIRECTORY"}</definedName>
    <definedName name="xxx.directory" localSheetId="26" hidden="1">{"summary",#N/A,FALSE,"PCR DIRECTORY"}</definedName>
    <definedName name="xxx.directory" localSheetId="23" hidden="1">{"summary",#N/A,FALSE,"PCR DIRECTORY"}</definedName>
    <definedName name="xxx.directory" hidden="1">{"summary",#N/A,FALSE,"PCR DIRECTORY"}</definedName>
    <definedName name="xxxx" localSheetId="26" hidden="1">{#N/A,#N/A,FALSE,"O&amp;M by processes";#N/A,#N/A,FALSE,"Elec Act vs Bud";#N/A,#N/A,FALSE,"G&amp;A";#N/A,#N/A,FALSE,"BGS";#N/A,#N/A,FALSE,"Res Cost"}</definedName>
    <definedName name="xxxx" localSheetId="23"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26" hidden="1">{#N/A,#N/A,FALSE,"Aging Summary";#N/A,#N/A,FALSE,"Ratio Analysis";#N/A,#N/A,FALSE,"Test 120 Day Accts";#N/A,#N/A,FALSE,"Tickmarks"}</definedName>
    <definedName name="xxxxw" localSheetId="23" hidden="1">{#N/A,#N/A,FALSE,"Aging Summary";#N/A,#N/A,FALSE,"Ratio Analysis";#N/A,#N/A,FALSE,"Test 120 Day Accts";#N/A,#N/A,FALSE,"Tickmarks"}</definedName>
    <definedName name="xxxxw" hidden="1">{#N/A,#N/A,FALSE,"Aging Summary";#N/A,#N/A,FALSE,"Ratio Analysis";#N/A,#N/A,FALSE,"Test 120 Day Accts";#N/A,#N/A,FALSE,"Tickmarks"}</definedName>
    <definedName name="xxxxx">#N/A</definedName>
    <definedName name="xxxxxx">#N/A</definedName>
    <definedName name="y">#REF!</definedName>
    <definedName name="yea" localSheetId="26" hidden="1">{#N/A,#N/A,FALSE,"Assumptions";"Model",#N/A,FALSE,"MDU";#N/A,#N/A,FALSE,"Notes"}</definedName>
    <definedName name="yea" localSheetId="23" hidden="1">{#N/A,#N/A,FALSE,"Assumptions";"Model",#N/A,FALSE,"MDU";#N/A,#N/A,FALSE,"Notes"}</definedName>
    <definedName name="yea" hidden="1">{#N/A,#N/A,FALSE,"Assumptions";"Model",#N/A,FALSE,"MDU";#N/A,#N/A,FALSE,"Notes"}</definedName>
    <definedName name="Year_Month">OFFSET(#REF!,0,0,COUNTA(#REF!),1)</definedName>
    <definedName name="Year_Month_GD">OFFSET(#REF!,0,0,COUNTA(#REF!),1)</definedName>
    <definedName name="Year_of_Measurement">#REF!</definedName>
    <definedName name="Year_of_Obligation">#REF!</definedName>
    <definedName name="year_summ">#REF!</definedName>
    <definedName name="Year0PmtsLeft">#REF!</definedName>
    <definedName name="Year1Method">#REF!</definedName>
    <definedName name="Year5">#REF!</definedName>
    <definedName name="Year6">#REF!</definedName>
    <definedName name="YEARplus1">#REF!</definedName>
    <definedName name="YearPlus1PE">#REF!</definedName>
    <definedName name="Yearplus2">#REF!</definedName>
    <definedName name="YearPlus2PE">#REF!</definedName>
    <definedName name="YearPlus3">#REF!</definedName>
    <definedName name="yearr">#REF!</definedName>
    <definedName name="Yeartitles">#REF!</definedName>
    <definedName name="yes">#REF!</definedName>
    <definedName name="Yes_No">OFFSET(#REF!,0,0,COUNTA(#REF!)+0,1)</definedName>
    <definedName name="yesno">#REF!</definedName>
    <definedName name="YESTERDAY">#REF!</definedName>
    <definedName name="YESTERDAY2">#REF!</definedName>
    <definedName name="YESTERDAY3">#REF!</definedName>
    <definedName name="YESTERDAY4">#REF!</definedName>
    <definedName name="YESTERDAY5">#REF!</definedName>
    <definedName name="YESTERDAY6">#REF!</definedName>
    <definedName name="yjuyyukyukyukuk">"V2010-03-31"</definedName>
    <definedName name="yjyujuyjfuyjf">"V00005"</definedName>
    <definedName name="ytjtyjtyjytj">"V2003-07-01"</definedName>
    <definedName name="YYYYMM_Portfolio_Data">#REF!</definedName>
    <definedName name="z" localSheetId="17" hidden="1">{"PAGE_1",#N/A,FALSE,"MONTH"}</definedName>
    <definedName name="z" localSheetId="18" hidden="1">{"PAGE_1",#N/A,FALSE,"MONTH"}</definedName>
    <definedName name="z" localSheetId="19" hidden="1">{"PAGE_1",#N/A,FALSE,"MONTH"}</definedName>
    <definedName name="z" localSheetId="20" hidden="1">{"PAGE_1",#N/A,FALSE,"MONTH"}</definedName>
    <definedName name="z" localSheetId="21" hidden="1">{"PAGE_1",#N/A,FALSE,"MONTH"}</definedName>
    <definedName name="z" localSheetId="22" hidden="1">{"PAGE_1",#N/A,FALSE,"MONTH"}</definedName>
    <definedName name="z" localSheetId="1" hidden="1">{"PAGE_1",#N/A,FALSE,"MONTH"}</definedName>
    <definedName name="z" localSheetId="26" hidden="1">{"PAGE_1",#N/A,FALSE,"MONTH"}</definedName>
    <definedName name="z" localSheetId="23" hidden="1">{"PAGE_1",#N/A,FALSE,"MONTH"}</definedName>
    <definedName name="z" hidden="1">{"PAGE_1",#N/A,FALSE,"MONTH"}</definedName>
    <definedName name="Z_3F84D7F5_9C87_11D5_BA56_00508BDABC29_.wvu.Cols" hidden="1">#REF!</definedName>
    <definedName name="Z_3F84D7F5_9C87_11D5_BA56_00508BDABC29_.wvu.PrintArea" hidden="1">#REF!</definedName>
    <definedName name="Z_3F84D7F5_9C87_11D5_BA56_00508BDABC29_.wvu.PrintTitles" hidden="1">#REF!</definedName>
    <definedName name="ZAPR8">#REF!</definedName>
    <definedName name="ZAUG8">#REF!</definedName>
    <definedName name="ZCONT">#REF!</definedName>
    <definedName name="ZDEC7">#REF!</definedName>
    <definedName name="ZDEC8">#REF!</definedName>
    <definedName name="ZDEFRD">#REF!</definedName>
    <definedName name="zebra">#REF!</definedName>
    <definedName name="zeeland">#REF!</definedName>
    <definedName name="ZFEB8">#REF!</definedName>
    <definedName name="ZJAN8">#REF!</definedName>
    <definedName name="ZJAN9">#REF!</definedName>
    <definedName name="ZJUL8">#REF!</definedName>
    <definedName name="ZJUN8">#REF!</definedName>
    <definedName name="ZLND_RT">#REF!</definedName>
    <definedName name="ZLOCAL">#REF!</definedName>
    <definedName name="zma1">#REF!</definedName>
    <definedName name="zma10">#REF!</definedName>
    <definedName name="zma11">#REF!</definedName>
    <definedName name="zma12">#REF!</definedName>
    <definedName name="zma13">#REF!</definedName>
    <definedName name="zma14">#REF!</definedName>
    <definedName name="zma15">#REF!</definedName>
    <definedName name="zma16">#REF!</definedName>
    <definedName name="zma17">#REF!</definedName>
    <definedName name="zma18">#REF!</definedName>
    <definedName name="zma19">#REF!</definedName>
    <definedName name="zma2">#REF!</definedName>
    <definedName name="zma20">#REF!</definedName>
    <definedName name="zma21">#REF!</definedName>
    <definedName name="zma22">#REF!</definedName>
    <definedName name="zma23">#REF!</definedName>
    <definedName name="zma24">#REF!</definedName>
    <definedName name="zma25">#REF!</definedName>
    <definedName name="zma26">#REF!</definedName>
    <definedName name="zma3">#REF!</definedName>
    <definedName name="zma4">#REF!</definedName>
    <definedName name="zma5">#REF!</definedName>
    <definedName name="zma6">#REF!</definedName>
    <definedName name="zma7">#REF!</definedName>
    <definedName name="zma8">#REF!</definedName>
    <definedName name="zma9">#REF!</definedName>
    <definedName name="ZMAR8">#REF!</definedName>
    <definedName name="ZMAY8">#REF!</definedName>
    <definedName name="ZNOV8">#REF!</definedName>
    <definedName name="ZOCT8">#REF!</definedName>
    <definedName name="Zone">#REF!</definedName>
    <definedName name="zoneselection">#REF!</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zzzz">#REF!</definedName>
    <definedName name="端局単価情報" localSheetId="17" hidden="1">{#N/A,#N/A,FALSE,"RECAP";#N/A,#N/A,FALSE,"CW_B";#N/A,#N/A,FALSE,"CW_M";#N/A,#N/A,FALSE,"CW_E";#N/A,#N/A,FALSE,"CW_F";#N/A,#N/A,FALSE,"FC_B";#N/A,#N/A,FALSE,"FC_M";#N/A,#N/A,FALSE,"FC_E";#N/A,#N/A,FALSE,"FC_F";#N/A,#N/A,FALSE,"CS"}</definedName>
    <definedName name="端局単価情報" localSheetId="18" hidden="1">{#N/A,#N/A,FALSE,"RECAP";#N/A,#N/A,FALSE,"CW_B";#N/A,#N/A,FALSE,"CW_M";#N/A,#N/A,FALSE,"CW_E";#N/A,#N/A,FALSE,"CW_F";#N/A,#N/A,FALSE,"FC_B";#N/A,#N/A,FALSE,"FC_M";#N/A,#N/A,FALSE,"FC_E";#N/A,#N/A,FALSE,"FC_F";#N/A,#N/A,FALSE,"CS"}</definedName>
    <definedName name="端局単価情報" localSheetId="19" hidden="1">{#N/A,#N/A,FALSE,"RECAP";#N/A,#N/A,FALSE,"CW_B";#N/A,#N/A,FALSE,"CW_M";#N/A,#N/A,FALSE,"CW_E";#N/A,#N/A,FALSE,"CW_F";#N/A,#N/A,FALSE,"FC_B";#N/A,#N/A,FALSE,"FC_M";#N/A,#N/A,FALSE,"FC_E";#N/A,#N/A,FALSE,"FC_F";#N/A,#N/A,FALSE,"CS"}</definedName>
    <definedName name="端局単価情報" localSheetId="20" hidden="1">{#N/A,#N/A,FALSE,"RECAP";#N/A,#N/A,FALSE,"CW_B";#N/A,#N/A,FALSE,"CW_M";#N/A,#N/A,FALSE,"CW_E";#N/A,#N/A,FALSE,"CW_F";#N/A,#N/A,FALSE,"FC_B";#N/A,#N/A,FALSE,"FC_M";#N/A,#N/A,FALSE,"FC_E";#N/A,#N/A,FALSE,"FC_F";#N/A,#N/A,FALSE,"CS"}</definedName>
    <definedName name="端局単価情報" localSheetId="21" hidden="1">{#N/A,#N/A,FALSE,"RECAP";#N/A,#N/A,FALSE,"CW_B";#N/A,#N/A,FALSE,"CW_M";#N/A,#N/A,FALSE,"CW_E";#N/A,#N/A,FALSE,"CW_F";#N/A,#N/A,FALSE,"FC_B";#N/A,#N/A,FALSE,"FC_M";#N/A,#N/A,FALSE,"FC_E";#N/A,#N/A,FALSE,"FC_F";#N/A,#N/A,FALSE,"CS"}</definedName>
    <definedName name="端局単価情報" localSheetId="22" hidden="1">{#N/A,#N/A,FALSE,"RECAP";#N/A,#N/A,FALSE,"CW_B";#N/A,#N/A,FALSE,"CW_M";#N/A,#N/A,FALSE,"CW_E";#N/A,#N/A,FALSE,"CW_F";#N/A,#N/A,FALSE,"FC_B";#N/A,#N/A,FALSE,"FC_M";#N/A,#N/A,FALSE,"FC_E";#N/A,#N/A,FALSE,"FC_F";#N/A,#N/A,FALSE,"CS"}</definedName>
    <definedName name="端局単価情報" localSheetId="1" hidden="1">{#N/A,#N/A,FALSE,"RECAP";#N/A,#N/A,FALSE,"CW_B";#N/A,#N/A,FALSE,"CW_M";#N/A,#N/A,FALSE,"CW_E";#N/A,#N/A,FALSE,"CW_F";#N/A,#N/A,FALSE,"FC_B";#N/A,#N/A,FALSE,"FC_M";#N/A,#N/A,FALSE,"FC_E";#N/A,#N/A,FALSE,"FC_F";#N/A,#N/A,FALSE,"CS"}</definedName>
    <definedName name="端局単価情報" localSheetId="26" hidden="1">{#N/A,#N/A,FALSE,"RECAP";#N/A,#N/A,FALSE,"CW_B";#N/A,#N/A,FALSE,"CW_M";#N/A,#N/A,FALSE,"CW_E";#N/A,#N/A,FALSE,"CW_F";#N/A,#N/A,FALSE,"FC_B";#N/A,#N/A,FALSE,"FC_M";#N/A,#N/A,FALSE,"FC_E";#N/A,#N/A,FALSE,"FC_F";#N/A,#N/A,FALSE,"CS"}</definedName>
    <definedName name="端局単価情報" localSheetId="23"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5" l="1"/>
  <c r="I100" i="5"/>
  <c r="I99" i="5"/>
  <c r="I98" i="5"/>
  <c r="J98" i="5" s="1"/>
  <c r="J101" i="5"/>
  <c r="J100" i="5"/>
  <c r="J99" i="5"/>
  <c r="J97" i="5"/>
  <c r="I97" i="5"/>
  <c r="I96" i="5"/>
  <c r="J96" i="5" s="1"/>
  <c r="F218" i="1" l="1"/>
  <c r="F217" i="1"/>
  <c r="F19" i="45"/>
  <c r="E18" i="45"/>
  <c r="F14" i="45"/>
  <c r="E13" i="45"/>
  <c r="F27" i="44" l="1"/>
  <c r="F26" i="44"/>
  <c r="F22" i="44"/>
  <c r="F21" i="44"/>
  <c r="G21" i="44" s="1"/>
  <c r="G22" i="44" s="1"/>
  <c r="G26" i="44" l="1"/>
  <c r="G23" i="44"/>
  <c r="G27" i="44" s="1"/>
  <c r="G28" i="44" l="1"/>
  <c r="D10" i="44" s="1"/>
  <c r="G10" i="44" s="1"/>
  <c r="F12" i="44" l="1"/>
  <c r="E12" i="44"/>
  <c r="D12" i="44"/>
  <c r="G9" i="44"/>
  <c r="G12" i="44" s="1"/>
  <c r="F101" i="1" l="1"/>
  <c r="F106" i="1" l="1"/>
  <c r="A101" i="5" l="1"/>
  <c r="A100" i="5"/>
  <c r="A99" i="5"/>
  <c r="A98" i="5"/>
  <c r="A97" i="5"/>
  <c r="A96" i="5"/>
  <c r="F64" i="1"/>
  <c r="F63" i="1"/>
  <c r="F60" i="1"/>
  <c r="F61" i="1"/>
  <c r="F62" i="1"/>
  <c r="K120" i="40"/>
  <c r="L108" i="40"/>
  <c r="F108" i="40"/>
  <c r="D108" i="40"/>
  <c r="P107" i="40"/>
  <c r="G107" i="40"/>
  <c r="G108" i="40" s="1"/>
  <c r="G109" i="40" s="1"/>
  <c r="G110" i="40" s="1"/>
  <c r="G111" i="40" s="1"/>
  <c r="G112" i="40" s="1"/>
  <c r="G113" i="40" s="1"/>
  <c r="G114" i="40" s="1"/>
  <c r="G115" i="40" s="1"/>
  <c r="G116" i="40" s="1"/>
  <c r="G117" i="40" s="1"/>
  <c r="G118" i="40" s="1"/>
  <c r="G119" i="40" s="1"/>
  <c r="D107" i="40"/>
  <c r="O97" i="40"/>
  <c r="F97" i="40"/>
  <c r="O95" i="40"/>
  <c r="F95" i="40"/>
  <c r="O88" i="40"/>
  <c r="O90" i="40" s="1"/>
  <c r="O100" i="40" s="1"/>
  <c r="F88" i="40"/>
  <c r="F90" i="40" s="1"/>
  <c r="F100" i="40" s="1"/>
  <c r="F101" i="40" s="1"/>
  <c r="O74" i="40"/>
  <c r="O76" i="40" s="1"/>
  <c r="O79" i="40" s="1"/>
  <c r="O80" i="40" s="1"/>
  <c r="F74" i="40"/>
  <c r="F76" i="40" s="1"/>
  <c r="F79" i="40" s="1"/>
  <c r="F80" i="40" s="1"/>
  <c r="O69" i="40"/>
  <c r="F69" i="40"/>
  <c r="O67" i="40"/>
  <c r="F67" i="40"/>
  <c r="A62" i="40"/>
  <c r="A64" i="40" s="1"/>
  <c r="A65" i="40" s="1"/>
  <c r="A66" i="40" s="1"/>
  <c r="A67" i="40" s="1"/>
  <c r="A68" i="40" s="1"/>
  <c r="A69" i="40" s="1"/>
  <c r="A71" i="40" s="1"/>
  <c r="A72" i="40" s="1"/>
  <c r="A73" i="40" s="1"/>
  <c r="A74" i="40" s="1"/>
  <c r="A75" i="40" s="1"/>
  <c r="A76" i="40" s="1"/>
  <c r="A78" i="40" s="1"/>
  <c r="A79" i="40" s="1"/>
  <c r="A80" i="40" s="1"/>
  <c r="A83" i="40" s="1"/>
  <c r="A85" i="40" s="1"/>
  <c r="A86" i="40" s="1"/>
  <c r="A87" i="40" s="1"/>
  <c r="A88" i="40" s="1"/>
  <c r="A89" i="40" s="1"/>
  <c r="A90" i="40" s="1"/>
  <c r="A92" i="40" s="1"/>
  <c r="A93" i="40" s="1"/>
  <c r="A94" i="40" s="1"/>
  <c r="A95" i="40" s="1"/>
  <c r="A96" i="40" s="1"/>
  <c r="A97" i="40" s="1"/>
  <c r="A99" i="40" s="1"/>
  <c r="A100" i="40" s="1"/>
  <c r="A101" i="40" s="1"/>
  <c r="A106" i="40" s="1"/>
  <c r="A107" i="40" s="1"/>
  <c r="A108" i="40" s="1"/>
  <c r="A109" i="40" s="1"/>
  <c r="A110" i="40" s="1"/>
  <c r="A111" i="40" s="1"/>
  <c r="A112" i="40" s="1"/>
  <c r="A113" i="40" s="1"/>
  <c r="A114" i="40" s="1"/>
  <c r="A115" i="40" s="1"/>
  <c r="A116" i="40" s="1"/>
  <c r="A117" i="40" s="1"/>
  <c r="A118" i="40" s="1"/>
  <c r="A119" i="40" s="1"/>
  <c r="A120" i="40" s="1"/>
  <c r="A123" i="40" s="1"/>
  <c r="A125" i="40" s="1"/>
  <c r="A127" i="40" s="1"/>
  <c r="A129" i="40" s="1"/>
  <c r="A131" i="40" s="1"/>
  <c r="A133" i="40" s="1"/>
  <c r="K59" i="40"/>
  <c r="G47" i="40"/>
  <c r="G48" i="40" s="1"/>
  <c r="G49" i="40" s="1"/>
  <c r="G50" i="40" s="1"/>
  <c r="G51" i="40" s="1"/>
  <c r="G52" i="40" s="1"/>
  <c r="G53" i="40" s="1"/>
  <c r="G54" i="40" s="1"/>
  <c r="G55" i="40" s="1"/>
  <c r="G56" i="40" s="1"/>
  <c r="G57" i="40" s="1"/>
  <c r="G58" i="40" s="1"/>
  <c r="F47" i="40"/>
  <c r="P46" i="40"/>
  <c r="G46" i="40"/>
  <c r="E46" i="40"/>
  <c r="D46" i="40"/>
  <c r="D47" i="40" s="1"/>
  <c r="O35" i="40"/>
  <c r="F35" i="40"/>
  <c r="O33" i="40"/>
  <c r="F33" i="40"/>
  <c r="Q27" i="40"/>
  <c r="O26" i="40"/>
  <c r="O28" i="40" s="1"/>
  <c r="O38" i="40" s="1"/>
  <c r="F26" i="40"/>
  <c r="F28" i="40" s="1"/>
  <c r="F38" i="40" s="1"/>
  <c r="O19" i="40"/>
  <c r="F19" i="40"/>
  <c r="F14" i="38"/>
  <c r="O47" i="40" l="1"/>
  <c r="H47" i="40"/>
  <c r="N47" i="40"/>
  <c r="M47" i="40"/>
  <c r="P47" i="40" s="1"/>
  <c r="L47" i="40"/>
  <c r="D48" i="40"/>
  <c r="M108" i="40"/>
  <c r="P108" i="40" s="1"/>
  <c r="E47" i="40"/>
  <c r="E48" i="40" s="1"/>
  <c r="N108" i="40"/>
  <c r="I46" i="40"/>
  <c r="I47" i="40" s="1"/>
  <c r="O108" i="40"/>
  <c r="E107" i="40"/>
  <c r="H108" i="40"/>
  <c r="D109" i="40"/>
  <c r="E49" i="40" l="1"/>
  <c r="O109" i="40"/>
  <c r="N109" i="40"/>
  <c r="H109" i="40"/>
  <c r="M109" i="40"/>
  <c r="P109" i="40" s="1"/>
  <c r="L109" i="40"/>
  <c r="D110" i="40"/>
  <c r="N48" i="40"/>
  <c r="M48" i="40"/>
  <c r="P48" i="40" s="1"/>
  <c r="L48" i="40"/>
  <c r="O48" i="40"/>
  <c r="H48" i="40"/>
  <c r="I48" i="40" s="1"/>
  <c r="D49" i="40"/>
  <c r="I107" i="40"/>
  <c r="I108" i="40" s="1"/>
  <c r="E108" i="40"/>
  <c r="E109" i="40" s="1"/>
  <c r="E110" i="40" s="1"/>
  <c r="E111" i="40" l="1"/>
  <c r="E50" i="40"/>
  <c r="I109" i="40"/>
  <c r="I110" i="40" s="1"/>
  <c r="M110" i="40"/>
  <c r="P110" i="40" s="1"/>
  <c r="L110" i="40"/>
  <c r="O110" i="40"/>
  <c r="D111" i="40"/>
  <c r="H110" i="40"/>
  <c r="N110" i="40"/>
  <c r="L49" i="40"/>
  <c r="M49" i="40"/>
  <c r="P49" i="40" s="1"/>
  <c r="H49" i="40"/>
  <c r="I49" i="40" s="1"/>
  <c r="D50" i="40"/>
  <c r="N49" i="40"/>
  <c r="O49" i="40"/>
  <c r="D112" i="40" l="1"/>
  <c r="H111" i="40"/>
  <c r="I111" i="40" s="1"/>
  <c r="O111" i="40"/>
  <c r="L111" i="40"/>
  <c r="N111" i="40"/>
  <c r="M111" i="40"/>
  <c r="P111" i="40" s="1"/>
  <c r="H50" i="40"/>
  <c r="I50" i="40" s="1"/>
  <c r="D51" i="40"/>
  <c r="O50" i="40"/>
  <c r="N50" i="40"/>
  <c r="L50" i="40"/>
  <c r="M50" i="40"/>
  <c r="P50" i="40" s="1"/>
  <c r="O51" i="40" l="1"/>
  <c r="N51" i="40"/>
  <c r="D52" i="40"/>
  <c r="M51" i="40"/>
  <c r="P51" i="40" s="1"/>
  <c r="L51" i="40"/>
  <c r="H51" i="40"/>
  <c r="I51" i="40" s="1"/>
  <c r="E51" i="40"/>
  <c r="E112" i="40"/>
  <c r="E113" i="40" s="1"/>
  <c r="O112" i="40"/>
  <c r="N112" i="40"/>
  <c r="M112" i="40"/>
  <c r="P112" i="40" s="1"/>
  <c r="L112" i="40"/>
  <c r="D113" i="40"/>
  <c r="H112" i="40"/>
  <c r="I112" i="40" s="1"/>
  <c r="L113" i="40" l="1"/>
  <c r="N113" i="40" s="1"/>
  <c r="D114" i="40"/>
  <c r="E114" i="40" s="1"/>
  <c r="H113" i="40"/>
  <c r="I113" i="40" s="1"/>
  <c r="O113" i="40"/>
  <c r="N52" i="40"/>
  <c r="M52" i="40"/>
  <c r="P52" i="40" s="1"/>
  <c r="L52" i="40"/>
  <c r="H52" i="40"/>
  <c r="I52" i="40" s="1"/>
  <c r="O52" i="40"/>
  <c r="D53" i="40"/>
  <c r="E52" i="40"/>
  <c r="E115" i="40" l="1"/>
  <c r="O114" i="40"/>
  <c r="N114" i="40"/>
  <c r="H114" i="40"/>
  <c r="I114" i="40" s="1"/>
  <c r="L114" i="40"/>
  <c r="D115" i="40"/>
  <c r="E53" i="40"/>
  <c r="M113" i="40"/>
  <c r="P113" i="40" s="1"/>
  <c r="L53" i="40"/>
  <c r="H53" i="40"/>
  <c r="I53" i="40" s="1"/>
  <c r="D54" i="40"/>
  <c r="M53" i="40"/>
  <c r="P53" i="40" s="1"/>
  <c r="N53" i="40"/>
  <c r="O53" i="40"/>
  <c r="H54" i="40" l="1"/>
  <c r="I54" i="40" s="1"/>
  <c r="D55" i="40"/>
  <c r="L54" i="40"/>
  <c r="O54" i="40"/>
  <c r="N54" i="40"/>
  <c r="M54" i="40"/>
  <c r="P54" i="40" s="1"/>
  <c r="M114" i="40"/>
  <c r="P114" i="40" s="1"/>
  <c r="E54" i="40"/>
  <c r="E116" i="40"/>
  <c r="L115" i="40"/>
  <c r="N115" i="40" s="1"/>
  <c r="O115" i="40"/>
  <c r="D116" i="40"/>
  <c r="H115" i="40"/>
  <c r="I115" i="40" s="1"/>
  <c r="M115" i="40" l="1"/>
  <c r="P115" i="40" s="1"/>
  <c r="E55" i="40"/>
  <c r="E56" i="40" s="1"/>
  <c r="O55" i="40"/>
  <c r="N55" i="40"/>
  <c r="P55" i="40" s="1"/>
  <c r="M55" i="40"/>
  <c r="L55" i="40"/>
  <c r="D56" i="40"/>
  <c r="H55" i="40"/>
  <c r="I55" i="40" s="1"/>
  <c r="L116" i="40"/>
  <c r="M116" i="40" s="1"/>
  <c r="D117" i="40"/>
  <c r="E117" i="40" s="1"/>
  <c r="H116" i="40"/>
  <c r="I116" i="40" s="1"/>
  <c r="O116" i="40"/>
  <c r="I56" i="40" l="1"/>
  <c r="E118" i="40"/>
  <c r="N116" i="40"/>
  <c r="P116" i="40" s="1"/>
  <c r="N56" i="40"/>
  <c r="M56" i="40"/>
  <c r="P56" i="40" s="1"/>
  <c r="O56" i="40"/>
  <c r="L56" i="40"/>
  <c r="H56" i="40"/>
  <c r="D57" i="40"/>
  <c r="O117" i="40"/>
  <c r="H117" i="40"/>
  <c r="I117" i="40" s="1"/>
  <c r="L117" i="40"/>
  <c r="N117" i="40" s="1"/>
  <c r="D118" i="40"/>
  <c r="M117" i="40" l="1"/>
  <c r="P117" i="40" s="1"/>
  <c r="L57" i="40"/>
  <c r="H57" i="40"/>
  <c r="I57" i="40" s="1"/>
  <c r="M57" i="40"/>
  <c r="P57" i="40" s="1"/>
  <c r="D58" i="40"/>
  <c r="N57" i="40"/>
  <c r="O57" i="40"/>
  <c r="E57" i="40"/>
  <c r="E58" i="40" s="1"/>
  <c r="E119" i="40"/>
  <c r="L118" i="40"/>
  <c r="N118" i="40" s="1"/>
  <c r="O118" i="40"/>
  <c r="D119" i="40"/>
  <c r="H118" i="40"/>
  <c r="I118" i="40" s="1"/>
  <c r="M118" i="40" l="1"/>
  <c r="P118" i="40" s="1"/>
  <c r="H119" i="40"/>
  <c r="I119" i="40" s="1"/>
  <c r="L119" i="40"/>
  <c r="L120" i="40" s="1"/>
  <c r="O119" i="40"/>
  <c r="D120" i="40"/>
  <c r="H58" i="40"/>
  <c r="I58" i="40" s="1"/>
  <c r="F37" i="40" s="1"/>
  <c r="F39" i="40" s="1"/>
  <c r="O58" i="40"/>
  <c r="L58" i="40"/>
  <c r="L59" i="40" s="1"/>
  <c r="N58" i="40"/>
  <c r="M58" i="40"/>
  <c r="P58" i="40" s="1"/>
  <c r="O37" i="40" s="1"/>
  <c r="O39" i="40" s="1"/>
  <c r="D59" i="40"/>
  <c r="M119" i="40" l="1"/>
  <c r="P119" i="40" s="1"/>
  <c r="O99" i="40" s="1"/>
  <c r="O101" i="40" s="1"/>
  <c r="N119" i="40"/>
  <c r="F18" i="20" l="1"/>
  <c r="F17" i="20"/>
  <c r="E18" i="20"/>
  <c r="B4" i="23"/>
  <c r="A4" i="23"/>
  <c r="B4" i="22"/>
  <c r="A4" i="22"/>
  <c r="C54" i="6"/>
  <c r="C55" i="6"/>
  <c r="C56" i="6"/>
  <c r="C57" i="6"/>
  <c r="C58" i="6"/>
  <c r="C59" i="6"/>
  <c r="C60" i="6"/>
  <c r="C61" i="6"/>
  <c r="C62" i="6"/>
  <c r="C63" i="6"/>
  <c r="C64" i="6"/>
  <c r="C65" i="6"/>
  <c r="C66" i="6"/>
  <c r="C30" i="6"/>
  <c r="C31" i="6"/>
  <c r="C32" i="6"/>
  <c r="C33" i="6"/>
  <c r="C34" i="6"/>
  <c r="C35" i="6"/>
  <c r="C36" i="6"/>
  <c r="C37" i="6"/>
  <c r="C38" i="6"/>
  <c r="C39" i="6"/>
  <c r="C40" i="6"/>
  <c r="C41" i="6"/>
  <c r="C42" i="6"/>
  <c r="C14" i="6"/>
  <c r="C15" i="6" s="1"/>
  <c r="C16" i="6" s="1"/>
  <c r="C17" i="6" s="1"/>
  <c r="C18" i="6" s="1"/>
  <c r="C19" i="6" s="1"/>
  <c r="C20" i="6" s="1"/>
  <c r="C21" i="6" s="1"/>
  <c r="C22" i="6" s="1"/>
  <c r="C23" i="6" s="1"/>
  <c r="C13" i="6"/>
  <c r="C12" i="6"/>
  <c r="B15" i="26"/>
  <c r="B48" i="26" s="1"/>
  <c r="B14" i="26"/>
  <c r="B25" i="26" s="1"/>
  <c r="B13" i="26"/>
  <c r="B46" i="26" s="1"/>
  <c r="B12" i="26"/>
  <c r="C48" i="26"/>
  <c r="C47" i="26"/>
  <c r="C46" i="26"/>
  <c r="C45" i="26"/>
  <c r="C37" i="26"/>
  <c r="C36" i="26"/>
  <c r="C35" i="26"/>
  <c r="B57" i="26" l="1"/>
  <c r="B24" i="26"/>
  <c r="B35" i="26"/>
  <c r="C24" i="26"/>
  <c r="B37" i="26"/>
  <c r="B59" i="26"/>
  <c r="B26" i="26"/>
  <c r="B36" i="26"/>
  <c r="B47" i="26"/>
  <c r="B58" i="26"/>
  <c r="C100" i="5"/>
  <c r="C98" i="5"/>
  <c r="C99" i="5"/>
  <c r="C25" i="26"/>
  <c r="C23" i="26"/>
  <c r="E17" i="20"/>
  <c r="C15" i="26"/>
  <c r="E59" i="5" s="1"/>
  <c r="C26" i="26" l="1"/>
  <c r="C59" i="26" s="1"/>
  <c r="H59" i="5" s="1"/>
  <c r="C14" i="26"/>
  <c r="C58" i="26" l="1"/>
  <c r="H58" i="5" s="1"/>
  <c r="E58" i="5"/>
  <c r="E16" i="20"/>
  <c r="B27" i="18" l="1"/>
  <c r="C69" i="36"/>
  <c r="C70" i="36" s="1"/>
  <c r="C71" i="36" s="1"/>
  <c r="C72" i="36" s="1"/>
  <c r="C73" i="36" s="1"/>
  <c r="C74" i="36" s="1"/>
  <c r="C75" i="36" s="1"/>
  <c r="C76" i="36" s="1"/>
  <c r="C77" i="36" s="1"/>
  <c r="C78" i="36" s="1"/>
  <c r="C79" i="36" s="1"/>
  <c r="C80" i="36" s="1"/>
  <c r="C81" i="36" s="1"/>
  <c r="C82" i="36" s="1"/>
  <c r="C83" i="36" s="1"/>
  <c r="C84" i="36" s="1"/>
  <c r="C85" i="36" s="1"/>
  <c r="C86" i="36" s="1"/>
  <c r="C87" i="36" s="1"/>
  <c r="C88" i="36" s="1"/>
  <c r="C89" i="36" s="1"/>
  <c r="C90" i="36" s="1"/>
  <c r="C91" i="36" s="1"/>
  <c r="C92" i="36" s="1"/>
  <c r="C93" i="36" s="1"/>
  <c r="C94" i="36" s="1"/>
  <c r="C95" i="36" s="1"/>
  <c r="C96" i="36" s="1"/>
  <c r="C97" i="36" s="1"/>
  <c r="C98" i="36" s="1"/>
  <c r="C99" i="36" s="1"/>
  <c r="C100" i="36" s="1"/>
  <c r="C101" i="36" s="1"/>
  <c r="C102" i="36" s="1"/>
  <c r="C103" i="36" s="1"/>
  <c r="C104" i="36" s="1"/>
  <c r="C105" i="36" s="1"/>
  <c r="C106" i="36" s="1"/>
  <c r="C107" i="36" s="1"/>
  <c r="C108" i="36" s="1"/>
  <c r="C69" i="34"/>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69" i="33"/>
  <c r="C70" i="33" s="1"/>
  <c r="C71" i="33" s="1"/>
  <c r="C72" i="33" s="1"/>
  <c r="C73" i="33" s="1"/>
  <c r="C74" i="33" s="1"/>
  <c r="C75" i="33" s="1"/>
  <c r="C76" i="33" s="1"/>
  <c r="C77" i="33" s="1"/>
  <c r="C78" i="33" s="1"/>
  <c r="C79" i="33" s="1"/>
  <c r="C80" i="33" s="1"/>
  <c r="C81" i="33" s="1"/>
  <c r="C82" i="33" s="1"/>
  <c r="C83" i="33" s="1"/>
  <c r="C84" i="33" s="1"/>
  <c r="C85" i="33" s="1"/>
  <c r="C86" i="33" s="1"/>
  <c r="C87" i="33" s="1"/>
  <c r="C88" i="33" s="1"/>
  <c r="C89" i="33" s="1"/>
  <c r="C90" i="33" s="1"/>
  <c r="C91" i="33" s="1"/>
  <c r="C92" i="33" s="1"/>
  <c r="C93" i="33" s="1"/>
  <c r="C94" i="33" s="1"/>
  <c r="C95" i="33" s="1"/>
  <c r="C96" i="33" s="1"/>
  <c r="C97" i="33" s="1"/>
  <c r="C98" i="33" s="1"/>
  <c r="C99" i="33" s="1"/>
  <c r="C100" i="33" s="1"/>
  <c r="C101" i="33" s="1"/>
  <c r="C102" i="33" s="1"/>
  <c r="C103" i="33" s="1"/>
  <c r="C104" i="33" s="1"/>
  <c r="C105" i="33" s="1"/>
  <c r="C106" i="33" s="1"/>
  <c r="C107" i="33" s="1"/>
  <c r="C108" i="33" s="1"/>
  <c r="C71" i="31"/>
  <c r="C72" i="31" s="1"/>
  <c r="C73" i="31" s="1"/>
  <c r="C74" i="31" s="1"/>
  <c r="C75" i="31" s="1"/>
  <c r="C76" i="31" s="1"/>
  <c r="C77" i="31" s="1"/>
  <c r="C78" i="31" s="1"/>
  <c r="C79" i="31" s="1"/>
  <c r="C80" i="31" s="1"/>
  <c r="C81" i="31" s="1"/>
  <c r="C82" i="31" s="1"/>
  <c r="C83" i="31" s="1"/>
  <c r="C84" i="31" s="1"/>
  <c r="C85" i="31" s="1"/>
  <c r="C86" i="31" s="1"/>
  <c r="C87" i="31" s="1"/>
  <c r="C88" i="31" s="1"/>
  <c r="C89" i="31" s="1"/>
  <c r="C90" i="31" s="1"/>
  <c r="C91" i="31" s="1"/>
  <c r="C92" i="31" s="1"/>
  <c r="C93" i="31" s="1"/>
  <c r="C94" i="31" s="1"/>
  <c r="C95" i="31" s="1"/>
  <c r="C96" i="31" s="1"/>
  <c r="C97" i="31" s="1"/>
  <c r="C98" i="31" s="1"/>
  <c r="C99" i="31" s="1"/>
  <c r="C100" i="31" s="1"/>
  <c r="C101" i="31" s="1"/>
  <c r="C102" i="31" s="1"/>
  <c r="C103" i="31" s="1"/>
  <c r="C104" i="31" s="1"/>
  <c r="C105" i="31" s="1"/>
  <c r="C106" i="31" s="1"/>
  <c r="C107" i="31" s="1"/>
  <c r="C108" i="31" s="1"/>
  <c r="C70" i="31"/>
  <c r="C69" i="31" l="1"/>
  <c r="E4" i="36"/>
  <c r="E4" i="34"/>
  <c r="E4" i="33"/>
  <c r="E4" i="31"/>
  <c r="B31" i="18" l="1"/>
  <c r="B30" i="18"/>
  <c r="B29" i="18"/>
  <c r="B28" i="18"/>
  <c r="G27" i="3"/>
  <c r="G24" i="3"/>
  <c r="G23" i="3"/>
  <c r="G20" i="3"/>
  <c r="K102" i="5"/>
  <c r="P2" i="26"/>
  <c r="M6" i="1"/>
  <c r="J2" i="7" s="1"/>
  <c r="F69" i="36"/>
  <c r="B69" i="36"/>
  <c r="B70" i="36" s="1"/>
  <c r="B71" i="36" s="1"/>
  <c r="B72" i="36" s="1"/>
  <c r="B73" i="36" s="1"/>
  <c r="B74" i="36" s="1"/>
  <c r="B75" i="36" s="1"/>
  <c r="B76" i="36" s="1"/>
  <c r="B77" i="36" s="1"/>
  <c r="B78" i="36" s="1"/>
  <c r="B79" i="36" s="1"/>
  <c r="B80" i="36" s="1"/>
  <c r="B81" i="36" s="1"/>
  <c r="B82" i="36" s="1"/>
  <c r="B83" i="36" s="1"/>
  <c r="B84" i="36" s="1"/>
  <c r="B85" i="36" s="1"/>
  <c r="B86" i="36" s="1"/>
  <c r="B87" i="36" s="1"/>
  <c r="B88" i="36" s="1"/>
  <c r="B89" i="36" s="1"/>
  <c r="B90" i="36" s="1"/>
  <c r="B91" i="36" s="1"/>
  <c r="B92" i="36" s="1"/>
  <c r="B93" i="36" s="1"/>
  <c r="B94" i="36" s="1"/>
  <c r="B95" i="36" s="1"/>
  <c r="B96" i="36" s="1"/>
  <c r="B97" i="36" s="1"/>
  <c r="B98" i="36" s="1"/>
  <c r="B99" i="36" s="1"/>
  <c r="B100" i="36" s="1"/>
  <c r="B101" i="36" s="1"/>
  <c r="B102" i="36" s="1"/>
  <c r="B103" i="36" s="1"/>
  <c r="B104" i="36" s="1"/>
  <c r="B105" i="36" s="1"/>
  <c r="B106" i="36" s="1"/>
  <c r="B107" i="36" s="1"/>
  <c r="B108" i="36" s="1"/>
  <c r="I67" i="36"/>
  <c r="H67" i="36"/>
  <c r="G67" i="36"/>
  <c r="I2" i="36"/>
  <c r="I45" i="36" s="1"/>
  <c r="F69" i="34"/>
  <c r="B69" i="34"/>
  <c r="B70" i="34" s="1"/>
  <c r="B71" i="34" s="1"/>
  <c r="B72" i="34" s="1"/>
  <c r="B73" i="34" s="1"/>
  <c r="B74" i="34" s="1"/>
  <c r="B75" i="34" s="1"/>
  <c r="B76" i="34" s="1"/>
  <c r="B77" i="34" s="1"/>
  <c r="B78" i="34" s="1"/>
  <c r="B79" i="34" s="1"/>
  <c r="B80" i="34" s="1"/>
  <c r="B81" i="34" s="1"/>
  <c r="B82" i="34" s="1"/>
  <c r="B83" i="34" s="1"/>
  <c r="B84" i="34" s="1"/>
  <c r="B85" i="34" s="1"/>
  <c r="B86" i="34" s="1"/>
  <c r="B87" i="34" s="1"/>
  <c r="B88" i="34" s="1"/>
  <c r="B89" i="34" s="1"/>
  <c r="B90" i="34" s="1"/>
  <c r="B91" i="34" s="1"/>
  <c r="B92" i="34" s="1"/>
  <c r="B93" i="34" s="1"/>
  <c r="B94" i="34" s="1"/>
  <c r="B95" i="34" s="1"/>
  <c r="B96" i="34" s="1"/>
  <c r="B97" i="34" s="1"/>
  <c r="B98" i="34" s="1"/>
  <c r="B99" i="34" s="1"/>
  <c r="B100" i="34" s="1"/>
  <c r="B101" i="34" s="1"/>
  <c r="B102" i="34" s="1"/>
  <c r="B103" i="34" s="1"/>
  <c r="B104" i="34" s="1"/>
  <c r="B105" i="34" s="1"/>
  <c r="B106" i="34" s="1"/>
  <c r="B107" i="34" s="1"/>
  <c r="B108" i="34" s="1"/>
  <c r="I67" i="34"/>
  <c r="H67" i="34"/>
  <c r="G67" i="34"/>
  <c r="I2" i="34"/>
  <c r="I45" i="34" s="1"/>
  <c r="F69" i="33"/>
  <c r="G69" i="33" s="1"/>
  <c r="I69" i="33" s="1"/>
  <c r="B69" i="33"/>
  <c r="B70" i="33" s="1"/>
  <c r="B71" i="33" s="1"/>
  <c r="B72" i="33" s="1"/>
  <c r="B73" i="33" s="1"/>
  <c r="B74" i="33" s="1"/>
  <c r="B75" i="33" s="1"/>
  <c r="B76" i="33" s="1"/>
  <c r="B77" i="33" s="1"/>
  <c r="B78" i="33" s="1"/>
  <c r="B79" i="33" s="1"/>
  <c r="B80" i="33" s="1"/>
  <c r="B81" i="33" s="1"/>
  <c r="B82" i="33" s="1"/>
  <c r="B83" i="33" s="1"/>
  <c r="B84" i="33" s="1"/>
  <c r="B85" i="33" s="1"/>
  <c r="B86" i="33" s="1"/>
  <c r="B87" i="33" s="1"/>
  <c r="B88" i="33" s="1"/>
  <c r="B89" i="33" s="1"/>
  <c r="B90" i="33" s="1"/>
  <c r="B91" i="33" s="1"/>
  <c r="B92" i="33" s="1"/>
  <c r="B93" i="33" s="1"/>
  <c r="B94" i="33" s="1"/>
  <c r="B95" i="33" s="1"/>
  <c r="B96" i="33" s="1"/>
  <c r="B97" i="33" s="1"/>
  <c r="B98" i="33" s="1"/>
  <c r="B99" i="33" s="1"/>
  <c r="B100" i="33" s="1"/>
  <c r="B101" i="33" s="1"/>
  <c r="B102" i="33" s="1"/>
  <c r="B103" i="33" s="1"/>
  <c r="B104" i="33" s="1"/>
  <c r="B105" i="33" s="1"/>
  <c r="B106" i="33" s="1"/>
  <c r="B107" i="33" s="1"/>
  <c r="B108" i="33" s="1"/>
  <c r="I67" i="33"/>
  <c r="H67" i="33"/>
  <c r="G67" i="33"/>
  <c r="I2" i="33"/>
  <c r="I45" i="33" s="1"/>
  <c r="F69" i="31"/>
  <c r="G69" i="31" s="1"/>
  <c r="I69" i="31" s="1"/>
  <c r="B69" i="31"/>
  <c r="B70" i="31" s="1"/>
  <c r="B71" i="31" s="1"/>
  <c r="B72" i="31" s="1"/>
  <c r="B73" i="31" s="1"/>
  <c r="B74" i="31" s="1"/>
  <c r="B75" i="31" s="1"/>
  <c r="B76" i="31" s="1"/>
  <c r="B77" i="31" s="1"/>
  <c r="B78" i="31" s="1"/>
  <c r="B79" i="31" s="1"/>
  <c r="B80" i="31" s="1"/>
  <c r="B81" i="31" s="1"/>
  <c r="B82" i="31" s="1"/>
  <c r="B83" i="31" s="1"/>
  <c r="B84" i="31" s="1"/>
  <c r="B85" i="31" s="1"/>
  <c r="B86" i="31" s="1"/>
  <c r="B87" i="31" s="1"/>
  <c r="B88" i="31" s="1"/>
  <c r="B89" i="31" s="1"/>
  <c r="B90" i="31" s="1"/>
  <c r="B91" i="31" s="1"/>
  <c r="B92" i="31" s="1"/>
  <c r="B93" i="31" s="1"/>
  <c r="B94" i="31" s="1"/>
  <c r="B95" i="31" s="1"/>
  <c r="B96" i="31" s="1"/>
  <c r="B97" i="31" s="1"/>
  <c r="B98" i="31" s="1"/>
  <c r="B99" i="31" s="1"/>
  <c r="B100" i="31" s="1"/>
  <c r="B101" i="31" s="1"/>
  <c r="B102" i="31" s="1"/>
  <c r="B103" i="31" s="1"/>
  <c r="B104" i="31" s="1"/>
  <c r="B105" i="31" s="1"/>
  <c r="B106" i="31" s="1"/>
  <c r="B107" i="31" s="1"/>
  <c r="B108" i="31" s="1"/>
  <c r="I67" i="31"/>
  <c r="H67" i="31"/>
  <c r="G67" i="31"/>
  <c r="I2" i="31"/>
  <c r="I45" i="31" s="1"/>
  <c r="I2" i="27"/>
  <c r="I45" i="27" s="1"/>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G16" i="3"/>
  <c r="B11" i="26"/>
  <c r="B22" i="26" s="1"/>
  <c r="G69" i="36" l="1"/>
  <c r="I69" i="36" s="1"/>
  <c r="G69" i="34"/>
  <c r="I69" i="34" s="1"/>
  <c r="H69" i="33"/>
  <c r="F70" i="33" s="1"/>
  <c r="H69" i="31"/>
  <c r="F70" i="31" s="1"/>
  <c r="B23" i="26"/>
  <c r="B34" i="26" s="1"/>
  <c r="B45" i="26" s="1"/>
  <c r="B56" i="26" s="1"/>
  <c r="B55" i="26"/>
  <c r="B44" i="26"/>
  <c r="B33" i="26"/>
  <c r="F112" i="1"/>
  <c r="F111" i="1"/>
  <c r="C97" i="5"/>
  <c r="C96" i="5"/>
  <c r="F28" i="26"/>
  <c r="H69" i="36" l="1"/>
  <c r="F70" i="36" s="1"/>
  <c r="H69" i="34"/>
  <c r="F70" i="34" s="1"/>
  <c r="G70" i="33"/>
  <c r="I70" i="33" s="1"/>
  <c r="G70" i="31"/>
  <c r="I70" i="31" s="1"/>
  <c r="C102" i="5"/>
  <c r="M198" i="1"/>
  <c r="M156" i="1"/>
  <c r="M87" i="1"/>
  <c r="M34" i="1"/>
  <c r="B69" i="27"/>
  <c r="B70" i="27" s="1"/>
  <c r="B71" i="27" s="1"/>
  <c r="B72" i="27" s="1"/>
  <c r="B73" i="27" s="1"/>
  <c r="B74" i="27" s="1"/>
  <c r="B75" i="27" s="1"/>
  <c r="B76" i="27" s="1"/>
  <c r="B77" i="27" s="1"/>
  <c r="B78" i="27" s="1"/>
  <c r="B79" i="27" s="1"/>
  <c r="B80" i="27" s="1"/>
  <c r="B81" i="27" s="1"/>
  <c r="B82" i="27" s="1"/>
  <c r="B83" i="27" s="1"/>
  <c r="B84" i="27" s="1"/>
  <c r="B85" i="27" s="1"/>
  <c r="B86" i="27" s="1"/>
  <c r="B87" i="27" s="1"/>
  <c r="B88" i="27" s="1"/>
  <c r="B89" i="27" s="1"/>
  <c r="B90" i="27" s="1"/>
  <c r="B91" i="27" s="1"/>
  <c r="B92" i="27" s="1"/>
  <c r="B93" i="27" s="1"/>
  <c r="B94" i="27" s="1"/>
  <c r="B95" i="27" s="1"/>
  <c r="B96" i="27" s="1"/>
  <c r="B97" i="27" s="1"/>
  <c r="B98" i="27" s="1"/>
  <c r="B99" i="27" s="1"/>
  <c r="B100" i="27" s="1"/>
  <c r="B101" i="27" s="1"/>
  <c r="B102" i="27" s="1"/>
  <c r="B103" i="27" s="1"/>
  <c r="B104" i="27" s="1"/>
  <c r="B105" i="27" s="1"/>
  <c r="B106" i="27" s="1"/>
  <c r="B107" i="27" s="1"/>
  <c r="B108" i="27" s="1"/>
  <c r="I67" i="27"/>
  <c r="H67" i="27"/>
  <c r="G67" i="27"/>
  <c r="G70" i="36" l="1"/>
  <c r="I70" i="36" s="1"/>
  <c r="G70" i="34"/>
  <c r="I70" i="34" s="1"/>
  <c r="H70" i="33"/>
  <c r="F71" i="33" s="1"/>
  <c r="H70" i="31"/>
  <c r="F71" i="31" s="1"/>
  <c r="G71" i="31" s="1"/>
  <c r="I71" i="31" s="1"/>
  <c r="H70" i="36" l="1"/>
  <c r="F71" i="36" s="1"/>
  <c r="H70" i="34"/>
  <c r="F71" i="34" s="1"/>
  <c r="G71" i="33"/>
  <c r="I71" i="33" s="1"/>
  <c r="H71" i="31"/>
  <c r="F72" i="31" s="1"/>
  <c r="G71" i="36" l="1"/>
  <c r="I71" i="36" s="1"/>
  <c r="G71" i="34"/>
  <c r="I71" i="34" s="1"/>
  <c r="H71" i="33"/>
  <c r="F72" i="33" s="1"/>
  <c r="G72" i="31"/>
  <c r="I72" i="31" s="1"/>
  <c r="E31" i="26"/>
  <c r="F31" i="26"/>
  <c r="G31" i="26"/>
  <c r="H31" i="26"/>
  <c r="I31" i="26"/>
  <c r="J31" i="26"/>
  <c r="K31" i="26"/>
  <c r="L31" i="26"/>
  <c r="M31" i="26"/>
  <c r="N31" i="26"/>
  <c r="O31" i="26"/>
  <c r="P31" i="26"/>
  <c r="E42" i="26"/>
  <c r="F42" i="26"/>
  <c r="G42" i="26"/>
  <c r="H42" i="26"/>
  <c r="I42" i="26"/>
  <c r="J42" i="26"/>
  <c r="K42" i="26"/>
  <c r="L42" i="26"/>
  <c r="M42" i="26"/>
  <c r="N42" i="26"/>
  <c r="O42" i="26"/>
  <c r="P42" i="26"/>
  <c r="D42" i="26"/>
  <c r="D31" i="26"/>
  <c r="H71" i="36" l="1"/>
  <c r="F72" i="36" s="1"/>
  <c r="G72" i="36" s="1"/>
  <c r="I72" i="36" s="1"/>
  <c r="H71" i="34"/>
  <c r="F72" i="34" s="1"/>
  <c r="G72" i="33"/>
  <c r="I72" i="33" s="1"/>
  <c r="H72" i="31"/>
  <c r="F73" i="31" s="1"/>
  <c r="P39" i="26"/>
  <c r="O39" i="26"/>
  <c r="N39" i="26"/>
  <c r="M39" i="26"/>
  <c r="L39" i="26"/>
  <c r="K39" i="26"/>
  <c r="J39" i="26"/>
  <c r="I39" i="26"/>
  <c r="H39" i="26"/>
  <c r="G39" i="26"/>
  <c r="F39" i="26"/>
  <c r="E39" i="26"/>
  <c r="D39" i="26"/>
  <c r="C34" i="26"/>
  <c r="C33" i="26"/>
  <c r="H72" i="36" l="1"/>
  <c r="F73" i="36" s="1"/>
  <c r="G73" i="36"/>
  <c r="I73" i="36" s="1"/>
  <c r="G72" i="34"/>
  <c r="I72" i="34" s="1"/>
  <c r="H72" i="33"/>
  <c r="F73" i="33" s="1"/>
  <c r="G73" i="31"/>
  <c r="I73" i="31" s="1"/>
  <c r="C39" i="26"/>
  <c r="P50" i="26"/>
  <c r="O50" i="26"/>
  <c r="N50" i="26"/>
  <c r="M50" i="26"/>
  <c r="L50" i="26"/>
  <c r="K50" i="26"/>
  <c r="J50" i="26"/>
  <c r="I50" i="26"/>
  <c r="H50" i="26"/>
  <c r="G50" i="26"/>
  <c r="F50" i="26"/>
  <c r="E50" i="26"/>
  <c r="D50" i="26"/>
  <c r="C44" i="26"/>
  <c r="P28" i="26"/>
  <c r="O28" i="26"/>
  <c r="N28" i="26"/>
  <c r="M28" i="26"/>
  <c r="L28" i="26"/>
  <c r="K28" i="26"/>
  <c r="J28" i="26"/>
  <c r="I28" i="26"/>
  <c r="H28" i="26"/>
  <c r="G28" i="26"/>
  <c r="E28" i="26"/>
  <c r="P20" i="26"/>
  <c r="O20" i="26"/>
  <c r="N20" i="26"/>
  <c r="M20" i="26"/>
  <c r="L20" i="26"/>
  <c r="K20" i="26"/>
  <c r="J20" i="26"/>
  <c r="I20" i="26"/>
  <c r="H20" i="26"/>
  <c r="G20" i="26"/>
  <c r="F20" i="26"/>
  <c r="E20" i="26"/>
  <c r="D20" i="26"/>
  <c r="C12" i="26"/>
  <c r="E56" i="5" s="1"/>
  <c r="C11" i="26"/>
  <c r="E55" i="5" s="1"/>
  <c r="H73" i="36" l="1"/>
  <c r="F74" i="36" s="1"/>
  <c r="H72" i="34"/>
  <c r="F73" i="34" s="1"/>
  <c r="G73" i="33"/>
  <c r="I73" i="33" s="1"/>
  <c r="H73" i="31"/>
  <c r="F74" i="31" s="1"/>
  <c r="G74" i="31" s="1"/>
  <c r="I74" i="31" s="1"/>
  <c r="C56" i="26"/>
  <c r="H56" i="5" s="1"/>
  <c r="C50" i="26"/>
  <c r="G74" i="36" l="1"/>
  <c r="I74" i="36" s="1"/>
  <c r="G73" i="34"/>
  <c r="I73" i="34" s="1"/>
  <c r="H73" i="33"/>
  <c r="F74" i="33" s="1"/>
  <c r="H74" i="31"/>
  <c r="F75" i="31" s="1"/>
  <c r="H74" i="36" l="1"/>
  <c r="F75" i="36" s="1"/>
  <c r="H73" i="34"/>
  <c r="F74" i="34" s="1"/>
  <c r="G74" i="34" s="1"/>
  <c r="I74" i="34" s="1"/>
  <c r="G74" i="33"/>
  <c r="I74" i="33" s="1"/>
  <c r="G75" i="31"/>
  <c r="I75" i="31" s="1"/>
  <c r="K106" i="5"/>
  <c r="G75" i="36" l="1"/>
  <c r="I75" i="36" s="1"/>
  <c r="H74" i="34"/>
  <c r="F75" i="34" s="1"/>
  <c r="H74" i="33"/>
  <c r="F75" i="33" s="1"/>
  <c r="H75" i="31"/>
  <c r="F76" i="31" s="1"/>
  <c r="H75" i="36" l="1"/>
  <c r="F76" i="36" s="1"/>
  <c r="G75" i="34"/>
  <c r="I75" i="34" s="1"/>
  <c r="G75" i="33"/>
  <c r="I75" i="33" s="1"/>
  <c r="G76" i="31"/>
  <c r="I76" i="31" s="1"/>
  <c r="G76" i="36" l="1"/>
  <c r="I76" i="36" s="1"/>
  <c r="H75" i="34"/>
  <c r="F76" i="34" s="1"/>
  <c r="G76" i="34" s="1"/>
  <c r="I76" i="34" s="1"/>
  <c r="H75" i="33"/>
  <c r="F76" i="33" s="1"/>
  <c r="H76" i="31"/>
  <c r="F77" i="31" s="1"/>
  <c r="H76" i="36" l="1"/>
  <c r="F77" i="36" s="1"/>
  <c r="H76" i="34"/>
  <c r="F77" i="34" s="1"/>
  <c r="G76" i="33"/>
  <c r="I76" i="33" s="1"/>
  <c r="G77" i="31"/>
  <c r="I77" i="31" s="1"/>
  <c r="P35" i="23"/>
  <c r="O35" i="23"/>
  <c r="N35" i="23"/>
  <c r="S33" i="23"/>
  <c r="S35" i="23" s="1"/>
  <c r="R33" i="23"/>
  <c r="R35" i="23" s="1"/>
  <c r="Q33" i="23"/>
  <c r="Q35" i="23" s="1"/>
  <c r="P33" i="23"/>
  <c r="O33" i="23"/>
  <c r="N33" i="23"/>
  <c r="L33" i="23"/>
  <c r="L35" i="23" s="1"/>
  <c r="K33" i="23"/>
  <c r="K35" i="23" s="1"/>
  <c r="J33" i="23"/>
  <c r="J35" i="23" s="1"/>
  <c r="I33" i="23"/>
  <c r="I35" i="23" s="1"/>
  <c r="H33" i="23"/>
  <c r="H35" i="23" s="1"/>
  <c r="P25" i="23"/>
  <c r="R25" i="23" s="1"/>
  <c r="I25" i="23"/>
  <c r="J25" i="23" s="1"/>
  <c r="L25" i="23" s="1"/>
  <c r="Q25" i="23" s="1"/>
  <c r="S25" i="23" s="1"/>
  <c r="L22" i="23"/>
  <c r="K22" i="23"/>
  <c r="J22" i="23"/>
  <c r="I22" i="23"/>
  <c r="H22" i="23"/>
  <c r="I14" i="23"/>
  <c r="J14" i="23" s="1"/>
  <c r="L14" i="23" s="1"/>
  <c r="A9" i="23"/>
  <c r="A10" i="23" s="1"/>
  <c r="A13" i="23" s="1"/>
  <c r="A15" i="23" s="1"/>
  <c r="A16" i="23" s="1"/>
  <c r="A18" i="23" s="1"/>
  <c r="A8" i="23"/>
  <c r="K94" i="22"/>
  <c r="D94" i="22"/>
  <c r="O93" i="22"/>
  <c r="N93" i="22"/>
  <c r="L93" i="22"/>
  <c r="O92" i="22"/>
  <c r="N92" i="22"/>
  <c r="L92" i="22"/>
  <c r="O91" i="22"/>
  <c r="L91" i="22"/>
  <c r="N91" i="22" s="1"/>
  <c r="O90" i="22"/>
  <c r="N90" i="22"/>
  <c r="L90" i="22"/>
  <c r="O89" i="22"/>
  <c r="L89" i="22"/>
  <c r="N89" i="22" s="1"/>
  <c r="O88" i="22"/>
  <c r="L88" i="22"/>
  <c r="N88" i="22" s="1"/>
  <c r="O87" i="22"/>
  <c r="L87" i="22"/>
  <c r="N87" i="22" s="1"/>
  <c r="O86" i="22"/>
  <c r="N86" i="22"/>
  <c r="L86" i="22"/>
  <c r="O85" i="22"/>
  <c r="L85" i="22"/>
  <c r="N85" i="22" s="1"/>
  <c r="O84" i="22"/>
  <c r="N84" i="22"/>
  <c r="L84" i="22"/>
  <c r="O83" i="22"/>
  <c r="L83" i="22"/>
  <c r="N83" i="22" s="1"/>
  <c r="O82" i="22"/>
  <c r="N82" i="22"/>
  <c r="L82" i="22"/>
  <c r="L94" i="22" s="1"/>
  <c r="F82" i="22"/>
  <c r="E82" i="22"/>
  <c r="E83" i="22" s="1"/>
  <c r="E84" i="22" s="1"/>
  <c r="E85" i="22" s="1"/>
  <c r="E86" i="22" s="1"/>
  <c r="E87" i="22" s="1"/>
  <c r="E88" i="22" s="1"/>
  <c r="E89" i="22" s="1"/>
  <c r="E90" i="22" s="1"/>
  <c r="E91" i="22" s="1"/>
  <c r="E92" i="22" s="1"/>
  <c r="E93" i="22" s="1"/>
  <c r="P81" i="22"/>
  <c r="I81" i="22"/>
  <c r="G81" i="22"/>
  <c r="G82" i="22" s="1"/>
  <c r="G83" i="22" s="1"/>
  <c r="G69" i="22"/>
  <c r="G71" i="22" s="1"/>
  <c r="G64" i="22"/>
  <c r="G74" i="22" s="1"/>
  <c r="G62" i="22"/>
  <c r="K52" i="22"/>
  <c r="D52" i="22"/>
  <c r="O51" i="22"/>
  <c r="L51" i="22"/>
  <c r="N51" i="22" s="1"/>
  <c r="O50" i="22"/>
  <c r="L50" i="22"/>
  <c r="N50" i="22" s="1"/>
  <c r="O49" i="22"/>
  <c r="N49" i="22"/>
  <c r="L49" i="22"/>
  <c r="O48" i="22"/>
  <c r="N48" i="22"/>
  <c r="L48" i="22"/>
  <c r="O47" i="22"/>
  <c r="N47" i="22"/>
  <c r="L47" i="22"/>
  <c r="O46" i="22"/>
  <c r="N46" i="22"/>
  <c r="L46" i="22"/>
  <c r="O45" i="22"/>
  <c r="L45" i="22"/>
  <c r="N45" i="22" s="1"/>
  <c r="O44" i="22"/>
  <c r="N44" i="22"/>
  <c r="L44" i="22"/>
  <c r="O43" i="22"/>
  <c r="N43" i="22"/>
  <c r="L43" i="22"/>
  <c r="O42" i="22"/>
  <c r="N42" i="22"/>
  <c r="L42" i="22"/>
  <c r="O41" i="22"/>
  <c r="N41" i="22"/>
  <c r="L41" i="22"/>
  <c r="E41" i="22"/>
  <c r="E42" i="22" s="1"/>
  <c r="E43" i="22" s="1"/>
  <c r="E44" i="22" s="1"/>
  <c r="E45" i="22" s="1"/>
  <c r="E46" i="22" s="1"/>
  <c r="E47" i="22" s="1"/>
  <c r="E48" i="22" s="1"/>
  <c r="E49" i="22" s="1"/>
  <c r="E50" i="22" s="1"/>
  <c r="E51" i="22" s="1"/>
  <c r="O40" i="22"/>
  <c r="N40" i="22"/>
  <c r="L40" i="22"/>
  <c r="L52" i="22" s="1"/>
  <c r="E40" i="22"/>
  <c r="P39" i="22"/>
  <c r="I39" i="22"/>
  <c r="G39" i="22"/>
  <c r="G40" i="22" s="1"/>
  <c r="G27" i="22"/>
  <c r="G29" i="22" s="1"/>
  <c r="G22" i="22"/>
  <c r="G20" i="22"/>
  <c r="A8" i="22"/>
  <c r="A12" i="22" s="1"/>
  <c r="A14" i="22" s="1"/>
  <c r="A16" i="22" s="1"/>
  <c r="A17" i="22" s="1"/>
  <c r="A18" i="22" s="1"/>
  <c r="A19" i="22" s="1"/>
  <c r="A20" i="22" s="1"/>
  <c r="A21" i="22" s="1"/>
  <c r="A22" i="22" s="1"/>
  <c r="A24" i="22" s="1"/>
  <c r="A25" i="22" s="1"/>
  <c r="A26" i="22" s="1"/>
  <c r="A27" i="22" s="1"/>
  <c r="A28" i="22" s="1"/>
  <c r="A29" i="22" s="1"/>
  <c r="A31" i="22" s="1"/>
  <c r="A32" i="22" s="1"/>
  <c r="A33" i="22" s="1"/>
  <c r="A35" i="22" s="1"/>
  <c r="A37" i="22" s="1"/>
  <c r="A38" i="22" s="1"/>
  <c r="A39" i="22" s="1"/>
  <c r="A40" i="22" s="1"/>
  <c r="A41" i="22" s="1"/>
  <c r="A42" i="22" s="1"/>
  <c r="A43" i="22" s="1"/>
  <c r="A44" i="22" s="1"/>
  <c r="A45" i="22" s="1"/>
  <c r="A46" i="22" s="1"/>
  <c r="A47" i="22" s="1"/>
  <c r="A48" i="22" s="1"/>
  <c r="A49" i="22" s="1"/>
  <c r="A50" i="22" s="1"/>
  <c r="A51" i="22" s="1"/>
  <c r="E102" i="21"/>
  <c r="J76" i="21"/>
  <c r="F76" i="21"/>
  <c r="H76" i="21" s="1"/>
  <c r="J75" i="21"/>
  <c r="F75" i="21"/>
  <c r="K75" i="21" s="1"/>
  <c r="J67" i="21"/>
  <c r="G67" i="21"/>
  <c r="J66" i="21"/>
  <c r="I66" i="21"/>
  <c r="H66" i="21"/>
  <c r="G66" i="21"/>
  <c r="F64" i="21"/>
  <c r="F63" i="21"/>
  <c r="F62" i="21"/>
  <c r="F66" i="21" s="1"/>
  <c r="J60" i="21"/>
  <c r="I60" i="21"/>
  <c r="I67" i="21" s="1"/>
  <c r="H60" i="21"/>
  <c r="H67" i="21" s="1"/>
  <c r="G60" i="21"/>
  <c r="F59" i="21"/>
  <c r="F58" i="21"/>
  <c r="F57" i="21"/>
  <c r="F60" i="21" s="1"/>
  <c r="F56" i="21"/>
  <c r="H45" i="21"/>
  <c r="G45" i="21"/>
  <c r="F45" i="21"/>
  <c r="E45" i="21"/>
  <c r="I44" i="21"/>
  <c r="I43" i="21"/>
  <c r="I42" i="21"/>
  <c r="I41" i="21"/>
  <c r="I45" i="21" s="1"/>
  <c r="H38" i="21"/>
  <c r="G38" i="21"/>
  <c r="F38" i="21"/>
  <c r="E38" i="21"/>
  <c r="I37" i="21"/>
  <c r="I36" i="21"/>
  <c r="I35" i="21"/>
  <c r="I34" i="21"/>
  <c r="I38" i="21" s="1"/>
  <c r="E14" i="21"/>
  <c r="A9" i="21"/>
  <c r="A11" i="21" s="1"/>
  <c r="A12" i="21" s="1"/>
  <c r="A13" i="21" s="1"/>
  <c r="A14" i="21" s="1"/>
  <c r="A16" i="21" s="1"/>
  <c r="A18" i="21" s="1"/>
  <c r="A21" i="21" s="1"/>
  <c r="A22" i="21" s="1"/>
  <c r="A7" i="21"/>
  <c r="G41" i="22" l="1"/>
  <c r="G42" i="22" s="1"/>
  <c r="G43" i="22" s="1"/>
  <c r="H40" i="22"/>
  <c r="M40" i="22" s="1"/>
  <c r="P40" i="22" s="1"/>
  <c r="H82" i="22"/>
  <c r="M82" i="22" s="1"/>
  <c r="P82" i="22" s="1"/>
  <c r="P83" i="22" s="1"/>
  <c r="G77" i="36"/>
  <c r="I77" i="36" s="1"/>
  <c r="G77" i="34"/>
  <c r="I77" i="34" s="1"/>
  <c r="H76" i="33"/>
  <c r="F77" i="33" s="1"/>
  <c r="H77" i="31"/>
  <c r="F78" i="31" s="1"/>
  <c r="F67" i="21"/>
  <c r="L75" i="21"/>
  <c r="E23" i="21"/>
  <c r="G23" i="21" s="1"/>
  <c r="G84" i="22"/>
  <c r="G85" i="22" s="1"/>
  <c r="H83" i="22"/>
  <c r="M83" i="22" s="1"/>
  <c r="K76" i="21"/>
  <c r="L76" i="21" s="1"/>
  <c r="H75" i="21"/>
  <c r="G32" i="22"/>
  <c r="H68" i="21"/>
  <c r="E22" i="21" s="1"/>
  <c r="G22" i="21" s="1"/>
  <c r="G25" i="21" s="1"/>
  <c r="F138" i="1" s="1"/>
  <c r="A25" i="21"/>
  <c r="A26" i="21" s="1"/>
  <c r="A28" i="21" s="1"/>
  <c r="A30" i="21" s="1"/>
  <c r="A33" i="21" s="1"/>
  <c r="A34" i="21" s="1"/>
  <c r="M76" i="21"/>
  <c r="M75" i="21"/>
  <c r="A24" i="21"/>
  <c r="K68" i="21"/>
  <c r="A23" i="21"/>
  <c r="C25" i="21"/>
  <c r="A52" i="22"/>
  <c r="A54" i="22" s="1"/>
  <c r="A56" i="22" s="1"/>
  <c r="A58" i="22" s="1"/>
  <c r="A59" i="22" s="1"/>
  <c r="A60" i="22" s="1"/>
  <c r="A61" i="22" s="1"/>
  <c r="A62" i="22" s="1"/>
  <c r="A63" i="22" s="1"/>
  <c r="A64" i="22" s="1"/>
  <c r="A66" i="22" s="1"/>
  <c r="A67" i="22" s="1"/>
  <c r="A68" i="22" s="1"/>
  <c r="A69" i="22" s="1"/>
  <c r="A70" i="22" s="1"/>
  <c r="A71" i="22" s="1"/>
  <c r="A73" i="22" s="1"/>
  <c r="A74" i="22" s="1"/>
  <c r="A75" i="22" s="1"/>
  <c r="A77" i="22" s="1"/>
  <c r="A79" i="22" s="1"/>
  <c r="H31" i="22"/>
  <c r="G44" i="22"/>
  <c r="H43" i="22"/>
  <c r="M43" i="22" s="1"/>
  <c r="G86" i="22"/>
  <c r="H85" i="22"/>
  <c r="M85" i="22" s="1"/>
  <c r="E25" i="21"/>
  <c r="F134" i="1" s="1"/>
  <c r="H42" i="22"/>
  <c r="M42" i="22" s="1"/>
  <c r="A20" i="23"/>
  <c r="A22" i="23"/>
  <c r="A24" i="23" s="1"/>
  <c r="A25" i="23" s="1"/>
  <c r="A26" i="23" s="1"/>
  <c r="A27" i="23" s="1"/>
  <c r="A29" i="23" s="1"/>
  <c r="A21" i="23"/>
  <c r="A19" i="23"/>
  <c r="I82" i="22"/>
  <c r="I83" i="22" s="1"/>
  <c r="I40" i="22"/>
  <c r="H41" i="22"/>
  <c r="M41" i="22" s="1"/>
  <c r="H84" i="22"/>
  <c r="M84" i="22" s="1"/>
  <c r="P41" i="22" l="1"/>
  <c r="P42" i="22" s="1"/>
  <c r="H77" i="36"/>
  <c r="F78" i="36" s="1"/>
  <c r="H77" i="34"/>
  <c r="F78" i="34" s="1"/>
  <c r="G77" i="33"/>
  <c r="I77" i="33" s="1"/>
  <c r="G78" i="31"/>
  <c r="I78" i="31" s="1"/>
  <c r="P43" i="22"/>
  <c r="I41" i="22"/>
  <c r="I42" i="22" s="1"/>
  <c r="I43" i="22" s="1"/>
  <c r="I84" i="22"/>
  <c r="I85" i="22" s="1"/>
  <c r="G87" i="22"/>
  <c r="H86" i="22"/>
  <c r="M86" i="22" s="1"/>
  <c r="A80" i="22"/>
  <c r="A81" i="22"/>
  <c r="A82" i="22" s="1"/>
  <c r="A83" i="22" s="1"/>
  <c r="A84" i="22" s="1"/>
  <c r="A85" i="22" s="1"/>
  <c r="A86" i="22" s="1"/>
  <c r="A87" i="22" s="1"/>
  <c r="A88" i="22" s="1"/>
  <c r="A89" i="22" s="1"/>
  <c r="A90" i="22" s="1"/>
  <c r="A91" i="22" s="1"/>
  <c r="A92" i="22" s="1"/>
  <c r="A93" i="22" s="1"/>
  <c r="A31" i="23"/>
  <c r="A30" i="23"/>
  <c r="A33" i="23"/>
  <c r="A35" i="23" s="1"/>
  <c r="A37" i="23" s="1"/>
  <c r="A38" i="23" s="1"/>
  <c r="A39" i="23" s="1"/>
  <c r="A40" i="23" s="1"/>
  <c r="A41" i="23" s="1"/>
  <c r="A42" i="23" s="1"/>
  <c r="A43" i="23" s="1"/>
  <c r="A32" i="23"/>
  <c r="G45" i="22"/>
  <c r="H44" i="22"/>
  <c r="M44" i="22" s="1"/>
  <c r="P84" i="22"/>
  <c r="P85" i="22" s="1"/>
  <c r="P86" i="22" s="1"/>
  <c r="A38" i="21"/>
  <c r="A39" i="21" s="1"/>
  <c r="A41" i="21" s="1"/>
  <c r="A37" i="21"/>
  <c r="A36" i="21"/>
  <c r="A35" i="21"/>
  <c r="C38" i="21"/>
  <c r="P44" i="22" l="1"/>
  <c r="G78" i="36"/>
  <c r="I78" i="36" s="1"/>
  <c r="G78" i="34"/>
  <c r="I78" i="34" s="1"/>
  <c r="H77" i="33"/>
  <c r="F78" i="33" s="1"/>
  <c r="H78" i="31"/>
  <c r="F79" i="31" s="1"/>
  <c r="A45" i="21"/>
  <c r="A46" i="21" s="1"/>
  <c r="A48" i="21" s="1"/>
  <c r="A50" i="21" s="1"/>
  <c r="A51" i="21" s="1"/>
  <c r="A53" i="21" s="1"/>
  <c r="A55" i="21" s="1"/>
  <c r="A56" i="21" s="1"/>
  <c r="A44" i="21"/>
  <c r="A43" i="21"/>
  <c r="C45" i="21"/>
  <c r="A42" i="21"/>
  <c r="A94" i="22"/>
  <c r="A96" i="22" s="1"/>
  <c r="A98" i="22" s="1"/>
  <c r="A100" i="22" s="1"/>
  <c r="A102" i="22" s="1"/>
  <c r="A104" i="22" s="1"/>
  <c r="A106" i="22" s="1"/>
  <c r="H73" i="22"/>
  <c r="G88" i="22"/>
  <c r="H87" i="22"/>
  <c r="M87" i="22" s="1"/>
  <c r="I86" i="22"/>
  <c r="I87" i="22" s="1"/>
  <c r="P87" i="22"/>
  <c r="G46" i="22"/>
  <c r="H45" i="22"/>
  <c r="M45" i="22" s="1"/>
  <c r="P45" i="22" s="1"/>
  <c r="I44" i="22"/>
  <c r="I45" i="22" s="1"/>
  <c r="H78" i="36" l="1"/>
  <c r="F79" i="36" s="1"/>
  <c r="H78" i="34"/>
  <c r="F79" i="34" s="1"/>
  <c r="G78" i="33"/>
  <c r="I78" i="33" s="1"/>
  <c r="G79" i="31"/>
  <c r="I79" i="31" s="1"/>
  <c r="G47" i="22"/>
  <c r="H46" i="22"/>
  <c r="M46" i="22" s="1"/>
  <c r="P46" i="22" s="1"/>
  <c r="G89" i="22"/>
  <c r="H88" i="22"/>
  <c r="M88" i="22" s="1"/>
  <c r="P88" i="22" s="1"/>
  <c r="A57" i="21"/>
  <c r="C60" i="21"/>
  <c r="A60" i="21"/>
  <c r="A59" i="21"/>
  <c r="A58" i="21"/>
  <c r="F28" i="14"/>
  <c r="G79" i="36" l="1"/>
  <c r="I79" i="36" s="1"/>
  <c r="G79" i="34"/>
  <c r="I79" i="34" s="1"/>
  <c r="H78" i="33"/>
  <c r="F79" i="33" s="1"/>
  <c r="H79" i="31"/>
  <c r="F80" i="31" s="1"/>
  <c r="G90" i="22"/>
  <c r="H89" i="22"/>
  <c r="M89" i="22" s="1"/>
  <c r="P89" i="22" s="1"/>
  <c r="I46" i="22"/>
  <c r="I88" i="22"/>
  <c r="A62" i="21"/>
  <c r="G48" i="22"/>
  <c r="H47" i="22"/>
  <c r="M47" i="22" s="1"/>
  <c r="P47" i="22" s="1"/>
  <c r="F19" i="13"/>
  <c r="F24" i="13" s="1"/>
  <c r="H2" i="20"/>
  <c r="F2" i="14"/>
  <c r="F2" i="13"/>
  <c r="G2" i="12"/>
  <c r="J2" i="15"/>
  <c r="I2" i="8"/>
  <c r="K2" i="6"/>
  <c r="K46" i="6"/>
  <c r="L2" i="3"/>
  <c r="J2" i="4"/>
  <c r="M85" i="5"/>
  <c r="M43" i="5"/>
  <c r="M2" i="5"/>
  <c r="H79" i="36" l="1"/>
  <c r="F80" i="36" s="1"/>
  <c r="H79" i="34"/>
  <c r="F80" i="34" s="1"/>
  <c r="G79" i="33"/>
  <c r="I79" i="33" s="1"/>
  <c r="G80" i="31"/>
  <c r="I80" i="31" s="1"/>
  <c r="F28" i="13"/>
  <c r="F30" i="13" s="1"/>
  <c r="I89" i="22"/>
  <c r="F21" i="13"/>
  <c r="I47" i="22"/>
  <c r="G91" i="22"/>
  <c r="H90" i="22"/>
  <c r="M90" i="22" s="1"/>
  <c r="P90" i="22" s="1"/>
  <c r="A64" i="21"/>
  <c r="A63" i="21"/>
  <c r="C66" i="21"/>
  <c r="A66" i="21"/>
  <c r="A65" i="21"/>
  <c r="G49" i="22"/>
  <c r="H48" i="22"/>
  <c r="M48" i="22" s="1"/>
  <c r="P48" i="22" s="1"/>
  <c r="F176" i="1"/>
  <c r="G80" i="36" l="1"/>
  <c r="I80" i="36" s="1"/>
  <c r="G80" i="34"/>
  <c r="I80" i="34" s="1"/>
  <c r="H79" i="33"/>
  <c r="F80" i="33" s="1"/>
  <c r="H80" i="31"/>
  <c r="F81" i="31" s="1"/>
  <c r="G81" i="31" s="1"/>
  <c r="I81" i="31" s="1"/>
  <c r="G50" i="22"/>
  <c r="H49" i="22"/>
  <c r="M49" i="22" s="1"/>
  <c r="P49" i="22" s="1"/>
  <c r="I48" i="22"/>
  <c r="I49" i="22" s="1"/>
  <c r="I90" i="22"/>
  <c r="I91" i="22" s="1"/>
  <c r="G92" i="22"/>
  <c r="H91" i="22"/>
  <c r="M91" i="22" s="1"/>
  <c r="P91" i="22" s="1"/>
  <c r="A67" i="21"/>
  <c r="E67" i="21"/>
  <c r="H80" i="36" l="1"/>
  <c r="F81" i="36" s="1"/>
  <c r="H80" i="34"/>
  <c r="F81" i="34" s="1"/>
  <c r="G80" i="33"/>
  <c r="I80" i="33" s="1"/>
  <c r="H81" i="31"/>
  <c r="F82" i="31" s="1"/>
  <c r="G93" i="22"/>
  <c r="H93" i="22" s="1"/>
  <c r="M93" i="22" s="1"/>
  <c r="H92" i="22"/>
  <c r="M92" i="22" s="1"/>
  <c r="P92" i="22" s="1"/>
  <c r="A68" i="21"/>
  <c r="A70" i="21" s="1"/>
  <c r="A71" i="21" s="1"/>
  <c r="A73" i="21" s="1"/>
  <c r="A74" i="21" s="1"/>
  <c r="A75" i="21" s="1"/>
  <c r="E68" i="21"/>
  <c r="G51" i="22"/>
  <c r="H51" i="22" s="1"/>
  <c r="M51" i="22" s="1"/>
  <c r="H50" i="22"/>
  <c r="M50" i="22" s="1"/>
  <c r="P50" i="22" s="1"/>
  <c r="P51" i="22" s="1"/>
  <c r="G31" i="22" s="1"/>
  <c r="G33" i="22" s="1"/>
  <c r="P93" i="22" l="1"/>
  <c r="G73" i="22" s="1"/>
  <c r="G75" i="22" s="1"/>
  <c r="I50" i="22"/>
  <c r="I51" i="22" s="1"/>
  <c r="I92" i="22"/>
  <c r="I93" i="22" s="1"/>
  <c r="G81" i="36"/>
  <c r="I81" i="36" s="1"/>
  <c r="G81" i="34"/>
  <c r="I81" i="34" s="1"/>
  <c r="H80" i="33"/>
  <c r="F81" i="33" s="1"/>
  <c r="G82" i="31"/>
  <c r="I82" i="31" s="1"/>
  <c r="A76" i="21"/>
  <c r="A78" i="21"/>
  <c r="A79" i="21" s="1"/>
  <c r="A81" i="21" s="1"/>
  <c r="A83" i="21" s="1"/>
  <c r="A85" i="21" s="1"/>
  <c r="D93" i="20"/>
  <c r="D90" i="20"/>
  <c r="H81" i="36" l="1"/>
  <c r="F82" i="36" s="1"/>
  <c r="H81" i="34"/>
  <c r="F82" i="34" s="1"/>
  <c r="G82" i="34" s="1"/>
  <c r="I82" i="34" s="1"/>
  <c r="G81" i="33"/>
  <c r="I81" i="33" s="1"/>
  <c r="H82" i="31"/>
  <c r="F83" i="31" s="1"/>
  <c r="A86" i="21"/>
  <c r="A87" i="21" s="1"/>
  <c r="A88" i="21" s="1"/>
  <c r="A89" i="21" s="1"/>
  <c r="A90" i="21" s="1"/>
  <c r="A91" i="21" s="1"/>
  <c r="A92" i="21" s="1"/>
  <c r="A93" i="21" s="1"/>
  <c r="A94" i="21" s="1"/>
  <c r="A95" i="21" s="1"/>
  <c r="A96" i="21" s="1"/>
  <c r="A97" i="21" s="1"/>
  <c r="A98" i="21" s="1"/>
  <c r="A99" i="21" s="1"/>
  <c r="A100" i="21" s="1"/>
  <c r="A101" i="21" s="1"/>
  <c r="A102" i="21" s="1"/>
  <c r="A104" i="21" s="1"/>
  <c r="A106" i="21" s="1"/>
  <c r="A108" i="21" s="1"/>
  <c r="A110" i="21" s="1"/>
  <c r="A112" i="21" s="1"/>
  <c r="A114" i="21" s="1"/>
  <c r="A116" i="21" s="1"/>
  <c r="A118" i="21" s="1"/>
  <c r="A120" i="21" s="1"/>
  <c r="A123" i="21" s="1"/>
  <c r="F116" i="20"/>
  <c r="G116" i="20" s="1"/>
  <c r="H116" i="20" s="1"/>
  <c r="D121" i="20"/>
  <c r="D120" i="20"/>
  <c r="D119" i="20"/>
  <c r="D129" i="20"/>
  <c r="D130" i="20"/>
  <c r="D104" i="20"/>
  <c r="D118" i="20"/>
  <c r="D122" i="20"/>
  <c r="D123" i="20"/>
  <c r="D124" i="20"/>
  <c r="D125" i="20"/>
  <c r="D126" i="20"/>
  <c r="D127" i="20"/>
  <c r="D128" i="20"/>
  <c r="D117" i="20"/>
  <c r="D116" i="20"/>
  <c r="D92" i="20"/>
  <c r="D91" i="20"/>
  <c r="D103" i="20"/>
  <c r="D102" i="20"/>
  <c r="D101" i="20"/>
  <c r="D100" i="20"/>
  <c r="D99" i="20"/>
  <c r="D98" i="20"/>
  <c r="D97" i="20"/>
  <c r="D96" i="20"/>
  <c r="D95" i="20"/>
  <c r="D94" i="20"/>
  <c r="G82" i="36" l="1"/>
  <c r="I82" i="36" s="1"/>
  <c r="H82" i="34"/>
  <c r="F83" i="34" s="1"/>
  <c r="H81" i="33"/>
  <c r="F82" i="33" s="1"/>
  <c r="G83" i="31"/>
  <c r="I83" i="31" s="1"/>
  <c r="C102" i="21"/>
  <c r="F117" i="20"/>
  <c r="G117" i="20" s="1"/>
  <c r="H82" i="36" l="1"/>
  <c r="F83" i="36" s="1"/>
  <c r="G83" i="36" s="1"/>
  <c r="I83" i="36" s="1"/>
  <c r="G83" i="34"/>
  <c r="I83" i="34" s="1"/>
  <c r="G82" i="33"/>
  <c r="I82" i="33" s="1"/>
  <c r="H83" i="31"/>
  <c r="F84" i="31" s="1"/>
  <c r="H83" i="36" l="1"/>
  <c r="F84" i="36" s="1"/>
  <c r="H83" i="34"/>
  <c r="F84" i="34" s="1"/>
  <c r="H82" i="33"/>
  <c r="F83" i="33" s="1"/>
  <c r="G84" i="31"/>
  <c r="I84" i="31" s="1"/>
  <c r="H84" i="31"/>
  <c r="F85" i="31" s="1"/>
  <c r="G84" i="36" l="1"/>
  <c r="I84" i="36" s="1"/>
  <c r="G84" i="34"/>
  <c r="I84" i="34" s="1"/>
  <c r="G83" i="33"/>
  <c r="I83" i="33" s="1"/>
  <c r="G85" i="31"/>
  <c r="I85" i="31" s="1"/>
  <c r="H85" i="31" l="1"/>
  <c r="F86" i="31" s="1"/>
  <c r="H84" i="36"/>
  <c r="F85" i="36" s="1"/>
  <c r="H84" i="34"/>
  <c r="F85" i="34" s="1"/>
  <c r="H83" i="33"/>
  <c r="F84" i="33" s="1"/>
  <c r="G86" i="31"/>
  <c r="I86" i="31" s="1"/>
  <c r="H117" i="20"/>
  <c r="G85" i="36" l="1"/>
  <c r="I85" i="36" s="1"/>
  <c r="G85" i="34"/>
  <c r="I85" i="34" s="1"/>
  <c r="G84" i="33"/>
  <c r="I84" i="33" s="1"/>
  <c r="H86" i="31"/>
  <c r="F87" i="31" s="1"/>
  <c r="F118" i="20"/>
  <c r="G118" i="20" s="1"/>
  <c r="H118" i="20" s="1"/>
  <c r="F119" i="20" s="1"/>
  <c r="G119" i="20" s="1"/>
  <c r="H119" i="20" s="1"/>
  <c r="F120" i="20" s="1"/>
  <c r="G120" i="20" s="1"/>
  <c r="H85" i="36" l="1"/>
  <c r="F86" i="36" s="1"/>
  <c r="H85" i="34"/>
  <c r="F86" i="34" s="1"/>
  <c r="H84" i="33"/>
  <c r="F85" i="33" s="1"/>
  <c r="G87" i="31"/>
  <c r="I87" i="31" s="1"/>
  <c r="H120" i="20"/>
  <c r="G86" i="36" l="1"/>
  <c r="I86" i="36" s="1"/>
  <c r="G86" i="34"/>
  <c r="I86" i="34" s="1"/>
  <c r="G85" i="33"/>
  <c r="I85" i="33" s="1"/>
  <c r="H87" i="31"/>
  <c r="F88" i="31" s="1"/>
  <c r="F121" i="20"/>
  <c r="G121" i="20" s="1"/>
  <c r="H121" i="20" s="1"/>
  <c r="F122" i="20" s="1"/>
  <c r="H86" i="36" l="1"/>
  <c r="F87" i="36" s="1"/>
  <c r="G87" i="36" s="1"/>
  <c r="I87" i="36" s="1"/>
  <c r="H86" i="34"/>
  <c r="F87" i="34" s="1"/>
  <c r="H85" i="33"/>
  <c r="F86" i="33" s="1"/>
  <c r="G88" i="31"/>
  <c r="I88" i="31" s="1"/>
  <c r="G122" i="20"/>
  <c r="H122" i="20" s="1"/>
  <c r="H88" i="31" l="1"/>
  <c r="F89" i="31" s="1"/>
  <c r="H87" i="36"/>
  <c r="F88" i="36" s="1"/>
  <c r="G87" i="34"/>
  <c r="I87" i="34" s="1"/>
  <c r="G86" i="33"/>
  <c r="I86" i="33" s="1"/>
  <c r="G89" i="31"/>
  <c r="I89" i="31" s="1"/>
  <c r="F123" i="20"/>
  <c r="H89" i="31" l="1"/>
  <c r="F90" i="31" s="1"/>
  <c r="G88" i="36"/>
  <c r="I88" i="36" s="1"/>
  <c r="H87" i="34"/>
  <c r="F88" i="34" s="1"/>
  <c r="H86" i="33"/>
  <c r="F87" i="33" s="1"/>
  <c r="G90" i="31"/>
  <c r="I90" i="31" s="1"/>
  <c r="G123" i="20"/>
  <c r="H123" i="20" s="1"/>
  <c r="F124" i="20" s="1"/>
  <c r="G124" i="20" s="1"/>
  <c r="H124" i="20" s="1"/>
  <c r="H88" i="36" l="1"/>
  <c r="F89" i="36" s="1"/>
  <c r="G88" i="34"/>
  <c r="I88" i="34" s="1"/>
  <c r="G87" i="33"/>
  <c r="I87" i="33" s="1"/>
  <c r="H90" i="31"/>
  <c r="F91" i="31" s="1"/>
  <c r="F125" i="20"/>
  <c r="G125" i="20" s="1"/>
  <c r="H125" i="20" s="1"/>
  <c r="G89" i="36" l="1"/>
  <c r="I89" i="36" s="1"/>
  <c r="H88" i="34"/>
  <c r="F89" i="34" s="1"/>
  <c r="H87" i="33"/>
  <c r="F88" i="33" s="1"/>
  <c r="G91" i="31"/>
  <c r="I91" i="31" s="1"/>
  <c r="F126" i="20"/>
  <c r="H89" i="36" l="1"/>
  <c r="F90" i="36" s="1"/>
  <c r="G89" i="34"/>
  <c r="I89" i="34" s="1"/>
  <c r="G88" i="33"/>
  <c r="I88" i="33" s="1"/>
  <c r="H91" i="31"/>
  <c r="F92" i="31" s="1"/>
  <c r="G126" i="20"/>
  <c r="G90" i="36" l="1"/>
  <c r="I90" i="36" s="1"/>
  <c r="H89" i="34"/>
  <c r="F90" i="34" s="1"/>
  <c r="H88" i="33"/>
  <c r="F89" i="33" s="1"/>
  <c r="G92" i="31"/>
  <c r="I92" i="31" s="1"/>
  <c r="H126" i="20"/>
  <c r="F127" i="20" s="1"/>
  <c r="G127" i="20" s="1"/>
  <c r="H127" i="20" s="1"/>
  <c r="F128" i="20" s="1"/>
  <c r="G128" i="20" s="1"/>
  <c r="H128" i="20" s="1"/>
  <c r="H92" i="31" l="1"/>
  <c r="F93" i="31" s="1"/>
  <c r="H90" i="36"/>
  <c r="F91" i="36" s="1"/>
  <c r="G90" i="34"/>
  <c r="I90" i="34" s="1"/>
  <c r="G89" i="33"/>
  <c r="I89" i="33" s="1"/>
  <c r="G93" i="31"/>
  <c r="I93" i="31" s="1"/>
  <c r="F129" i="20"/>
  <c r="G129" i="20" s="1"/>
  <c r="H129" i="20" s="1"/>
  <c r="F130" i="20" s="1"/>
  <c r="G91" i="36" l="1"/>
  <c r="I91" i="36" s="1"/>
  <c r="H89" i="33"/>
  <c r="F90" i="33" s="1"/>
  <c r="H90" i="34"/>
  <c r="F91" i="34" s="1"/>
  <c r="G90" i="33"/>
  <c r="I90" i="33" s="1"/>
  <c r="H93" i="31"/>
  <c r="F94" i="31" s="1"/>
  <c r="G130" i="20"/>
  <c r="H130" i="20" s="1"/>
  <c r="H91" i="36" l="1"/>
  <c r="F92" i="36" s="1"/>
  <c r="G92" i="36" s="1"/>
  <c r="I92" i="36" s="1"/>
  <c r="H90" i="33"/>
  <c r="F91" i="33" s="1"/>
  <c r="G91" i="34"/>
  <c r="I91" i="34" s="1"/>
  <c r="G91" i="33"/>
  <c r="I91" i="33" s="1"/>
  <c r="G94" i="31"/>
  <c r="I94" i="31" s="1"/>
  <c r="E35" i="20"/>
  <c r="F19" i="20"/>
  <c r="E19" i="20"/>
  <c r="H92" i="36" l="1"/>
  <c r="F93" i="36" s="1"/>
  <c r="H91" i="34"/>
  <c r="F92" i="34" s="1"/>
  <c r="H91" i="33"/>
  <c r="F92" i="33" s="1"/>
  <c r="H94" i="31"/>
  <c r="F95" i="31" s="1"/>
  <c r="F36" i="20"/>
  <c r="E36" i="20"/>
  <c r="C36" i="20"/>
  <c r="F35" i="20"/>
  <c r="C35" i="20"/>
  <c r="F16" i="20"/>
  <c r="G93" i="36" l="1"/>
  <c r="I93" i="36" s="1"/>
  <c r="G92" i="34"/>
  <c r="I92" i="34" s="1"/>
  <c r="G92" i="33"/>
  <c r="I92" i="33" s="1"/>
  <c r="G95" i="31"/>
  <c r="I95" i="31" s="1"/>
  <c r="F34" i="20"/>
  <c r="F38" i="20" s="1"/>
  <c r="E34" i="20"/>
  <c r="E38" i="20" s="1"/>
  <c r="H93" i="36" l="1"/>
  <c r="F94" i="36" s="1"/>
  <c r="H92" i="34"/>
  <c r="F93" i="34" s="1"/>
  <c r="G93" i="34" s="1"/>
  <c r="I93" i="34" s="1"/>
  <c r="H92" i="33"/>
  <c r="F93" i="33" s="1"/>
  <c r="H95" i="31"/>
  <c r="F96" i="31" s="1"/>
  <c r="E40" i="20"/>
  <c r="E41" i="20"/>
  <c r="E43" i="20" s="1"/>
  <c r="E46" i="20" s="1"/>
  <c r="F41" i="20"/>
  <c r="F43" i="20" s="1"/>
  <c r="F40" i="20"/>
  <c r="G94" i="36" l="1"/>
  <c r="I94" i="36" s="1"/>
  <c r="H93" i="34"/>
  <c r="F94" i="34" s="1"/>
  <c r="G93" i="33"/>
  <c r="I93" i="33" s="1"/>
  <c r="G96" i="31"/>
  <c r="I96" i="31" s="1"/>
  <c r="F44" i="20"/>
  <c r="F42" i="20" s="1"/>
  <c r="E44" i="20"/>
  <c r="E47" i="20" s="1"/>
  <c r="E39" i="20"/>
  <c r="F46" i="20"/>
  <c r="F39" i="20"/>
  <c r="H96" i="31" l="1"/>
  <c r="F97" i="31" s="1"/>
  <c r="H94" i="36"/>
  <c r="F95" i="36" s="1"/>
  <c r="G94" i="34"/>
  <c r="I94" i="34" s="1"/>
  <c r="H93" i="33"/>
  <c r="F94" i="33" s="1"/>
  <c r="G97" i="31"/>
  <c r="I97" i="31" s="1"/>
  <c r="F47" i="20"/>
  <c r="F45" i="20" s="1"/>
  <c r="E42" i="20"/>
  <c r="E45" i="20"/>
  <c r="F29" i="15"/>
  <c r="F30" i="15" s="1"/>
  <c r="K24" i="6"/>
  <c r="J24" i="6"/>
  <c r="I24" i="6"/>
  <c r="H24" i="6"/>
  <c r="G24" i="6"/>
  <c r="E24" i="6"/>
  <c r="H97" i="31" l="1"/>
  <c r="F98" i="31" s="1"/>
  <c r="G95" i="36"/>
  <c r="I95" i="36" s="1"/>
  <c r="H94" i="34"/>
  <c r="F95" i="34" s="1"/>
  <c r="G94" i="33"/>
  <c r="I94" i="33" s="1"/>
  <c r="G98" i="31"/>
  <c r="I98" i="31" s="1"/>
  <c r="D38" i="3"/>
  <c r="E29" i="4"/>
  <c r="H98" i="31" l="1"/>
  <c r="F99" i="31" s="1"/>
  <c r="G99" i="31" s="1"/>
  <c r="I99" i="31" s="1"/>
  <c r="H95" i="36"/>
  <c r="F96" i="36" s="1"/>
  <c r="G95" i="34"/>
  <c r="I95" i="34" s="1"/>
  <c r="H94" i="33"/>
  <c r="F95" i="33" s="1"/>
  <c r="D24" i="6"/>
  <c r="G96" i="36" l="1"/>
  <c r="I96" i="36" s="1"/>
  <c r="H95" i="34"/>
  <c r="F96" i="34" s="1"/>
  <c r="G95" i="33"/>
  <c r="I95" i="33" s="1"/>
  <c r="H99" i="31"/>
  <c r="F100" i="31" s="1"/>
  <c r="A49" i="6"/>
  <c r="A88" i="5"/>
  <c r="A5" i="5"/>
  <c r="H96" i="36" l="1"/>
  <c r="F97" i="36" s="1"/>
  <c r="H95" i="33"/>
  <c r="F96" i="33" s="1"/>
  <c r="G96" i="33" s="1"/>
  <c r="I96" i="33" s="1"/>
  <c r="G96" i="34"/>
  <c r="I96" i="34" s="1"/>
  <c r="G100" i="31"/>
  <c r="I100" i="31" s="1"/>
  <c r="D67" i="6"/>
  <c r="D43" i="6"/>
  <c r="F68" i="1" s="1"/>
  <c r="F125" i="1"/>
  <c r="F114" i="1"/>
  <c r="K113" i="1"/>
  <c r="K105" i="1"/>
  <c r="K103" i="1"/>
  <c r="F107" i="1"/>
  <c r="K60" i="1"/>
  <c r="F76" i="1"/>
  <c r="F55" i="1"/>
  <c r="F53" i="1"/>
  <c r="F26" i="14"/>
  <c r="A154" i="1"/>
  <c r="A196" i="1" s="1"/>
  <c r="C41" i="7"/>
  <c r="H100" i="31" l="1"/>
  <c r="F101" i="31" s="1"/>
  <c r="G97" i="36"/>
  <c r="I97" i="36" s="1"/>
  <c r="H96" i="34"/>
  <c r="F97" i="34" s="1"/>
  <c r="H96" i="33"/>
  <c r="F97" i="33" s="1"/>
  <c r="G101" i="31"/>
  <c r="I101" i="31" s="1"/>
  <c r="H101" i="31"/>
  <c r="F102" i="31" s="1"/>
  <c r="F108" i="1"/>
  <c r="E19" i="4"/>
  <c r="H65" i="5"/>
  <c r="E28" i="4"/>
  <c r="D21" i="3"/>
  <c r="D25" i="3"/>
  <c r="I174" i="1"/>
  <c r="I173" i="1"/>
  <c r="I171" i="1"/>
  <c r="H97" i="36" l="1"/>
  <c r="F98" i="36" s="1"/>
  <c r="G97" i="34"/>
  <c r="I97" i="34" s="1"/>
  <c r="G97" i="33"/>
  <c r="I97" i="33" s="1"/>
  <c r="G102" i="31"/>
  <c r="I102" i="31" s="1"/>
  <c r="E23" i="4"/>
  <c r="D29" i="3"/>
  <c r="F128" i="1"/>
  <c r="F16" i="38" l="1"/>
  <c r="F18" i="38" s="1"/>
  <c r="F135" i="1" s="1"/>
  <c r="F139" i="1" s="1"/>
  <c r="E30" i="4" s="1"/>
  <c r="E19" i="3"/>
  <c r="B11" i="8"/>
  <c r="E16" i="3"/>
  <c r="G98" i="36"/>
  <c r="I98" i="36" s="1"/>
  <c r="H97" i="33"/>
  <c r="F98" i="33" s="1"/>
  <c r="H97" i="34"/>
  <c r="F98" i="34" s="1"/>
  <c r="G98" i="33"/>
  <c r="I98" i="33" s="1"/>
  <c r="H102" i="31"/>
  <c r="F103" i="31" s="1"/>
  <c r="E20" i="3"/>
  <c r="E27" i="3"/>
  <c r="E24" i="3"/>
  <c r="E23" i="3"/>
  <c r="F132" i="1"/>
  <c r="H98" i="36" l="1"/>
  <c r="F99" i="36" s="1"/>
  <c r="G99" i="36" s="1"/>
  <c r="I99" i="36" s="1"/>
  <c r="G98" i="34"/>
  <c r="I98" i="34" s="1"/>
  <c r="H98" i="33"/>
  <c r="F99" i="33" s="1"/>
  <c r="G103" i="31"/>
  <c r="I103" i="31" s="1"/>
  <c r="E29" i="3"/>
  <c r="E25" i="14"/>
  <c r="E29" i="14" s="1"/>
  <c r="D25" i="14"/>
  <c r="H99" i="36" l="1"/>
  <c r="F100" i="36" s="1"/>
  <c r="H98" i="34"/>
  <c r="F99" i="34" s="1"/>
  <c r="G99" i="33"/>
  <c r="I99" i="33" s="1"/>
  <c r="H103" i="31"/>
  <c r="F104" i="31" s="1"/>
  <c r="D29" i="14"/>
  <c r="F29" i="14" s="1"/>
  <c r="K191" i="1" s="1"/>
  <c r="F15" i="1" s="1"/>
  <c r="E65" i="5"/>
  <c r="M102" i="5"/>
  <c r="C106" i="5"/>
  <c r="I106" i="5"/>
  <c r="M106" i="5"/>
  <c r="F11" i="14"/>
  <c r="F12" i="14"/>
  <c r="F13" i="14"/>
  <c r="F14" i="14"/>
  <c r="F15" i="14"/>
  <c r="F16" i="14"/>
  <c r="D17" i="14"/>
  <c r="D31" i="14" s="1"/>
  <c r="E17" i="14"/>
  <c r="F20" i="14"/>
  <c r="F21" i="14"/>
  <c r="F22" i="14"/>
  <c r="F23" i="14"/>
  <c r="F24" i="14"/>
  <c r="F25" i="14"/>
  <c r="F27" i="14"/>
  <c r="E24" i="4"/>
  <c r="E25" i="4"/>
  <c r="E26" i="4"/>
  <c r="I21" i="3"/>
  <c r="I25" i="3"/>
  <c r="F40" i="1"/>
  <c r="K161" i="1" s="1"/>
  <c r="F42" i="1"/>
  <c r="F72" i="1"/>
  <c r="F77" i="1"/>
  <c r="F47" i="1"/>
  <c r="F49" i="1"/>
  <c r="K68" i="1"/>
  <c r="E43" i="6"/>
  <c r="F69" i="1" s="1"/>
  <c r="K69" i="1" s="1"/>
  <c r="F54" i="6"/>
  <c r="F11" i="6" s="1"/>
  <c r="F55" i="6"/>
  <c r="F12" i="6" s="1"/>
  <c r="F56" i="6"/>
  <c r="F13" i="6" s="1"/>
  <c r="F57" i="6"/>
  <c r="F14" i="6" s="1"/>
  <c r="F58" i="6"/>
  <c r="F15" i="6" s="1"/>
  <c r="F59" i="6"/>
  <c r="F16" i="6" s="1"/>
  <c r="F60" i="6"/>
  <c r="F17" i="6" s="1"/>
  <c r="F61" i="6"/>
  <c r="F18" i="6" s="1"/>
  <c r="F62" i="6"/>
  <c r="F19" i="6" s="1"/>
  <c r="F63" i="6"/>
  <c r="F20" i="6" s="1"/>
  <c r="F64" i="6"/>
  <c r="F21" i="6" s="1"/>
  <c r="F65" i="6"/>
  <c r="F22" i="6" s="1"/>
  <c r="F66" i="6"/>
  <c r="F23" i="6" s="1"/>
  <c r="E67" i="6"/>
  <c r="F67" i="6" s="1"/>
  <c r="K72" i="6"/>
  <c r="K73" i="6"/>
  <c r="F74" i="6"/>
  <c r="I22" i="7"/>
  <c r="K182" i="1" s="1"/>
  <c r="F21" i="7"/>
  <c r="H21" i="7" s="1"/>
  <c r="D41" i="7"/>
  <c r="F22" i="7" s="1"/>
  <c r="F14" i="7" s="1"/>
  <c r="E41" i="7"/>
  <c r="F13" i="7" s="1"/>
  <c r="F41" i="7"/>
  <c r="F15" i="7" s="1"/>
  <c r="G41" i="7"/>
  <c r="F16" i="7" s="1"/>
  <c r="E17" i="8"/>
  <c r="E38" i="8" s="1"/>
  <c r="M33" i="1"/>
  <c r="K39" i="1"/>
  <c r="K41" i="1"/>
  <c r="K46" i="1"/>
  <c r="K48" i="1"/>
  <c r="M86" i="1"/>
  <c r="M155" i="1"/>
  <c r="H182" i="1"/>
  <c r="F13" i="4" s="1"/>
  <c r="I182" i="1"/>
  <c r="H13" i="4" s="1"/>
  <c r="I183" i="1"/>
  <c r="H14" i="4" s="1"/>
  <c r="M197" i="1"/>
  <c r="G100" i="36" l="1"/>
  <c r="I100" i="36" s="1"/>
  <c r="H99" i="33"/>
  <c r="F100" i="33" s="1"/>
  <c r="G99" i="34"/>
  <c r="I99" i="34" s="1"/>
  <c r="G100" i="33"/>
  <c r="I100" i="33" s="1"/>
  <c r="G104" i="31"/>
  <c r="I104" i="31" s="1"/>
  <c r="F17" i="7"/>
  <c r="F23" i="7" s="1"/>
  <c r="I29" i="3"/>
  <c r="M110" i="5"/>
  <c r="F24" i="6"/>
  <c r="F67" i="1" s="1"/>
  <c r="K67" i="1" s="1"/>
  <c r="F181" i="1"/>
  <c r="E12" i="4" s="1"/>
  <c r="K53" i="1"/>
  <c r="F56" i="1"/>
  <c r="K55" i="1"/>
  <c r="F50" i="1"/>
  <c r="F54" i="1"/>
  <c r="F43" i="1"/>
  <c r="C110" i="5"/>
  <c r="F17" i="14"/>
  <c r="K189" i="1" s="1"/>
  <c r="F14" i="1" s="1"/>
  <c r="F18" i="1" s="1"/>
  <c r="F182" i="1"/>
  <c r="E13" i="4" s="1"/>
  <c r="K74" i="6"/>
  <c r="F66" i="1" s="1"/>
  <c r="E26" i="8"/>
  <c r="E30" i="8"/>
  <c r="E34" i="8"/>
  <c r="E43" i="8"/>
  <c r="E46" i="8"/>
  <c r="E49" i="8"/>
  <c r="E25" i="8"/>
  <c r="E42" i="8"/>
  <c r="E48" i="8"/>
  <c r="E23" i="8"/>
  <c r="E27" i="8"/>
  <c r="E31" i="8"/>
  <c r="E44" i="8"/>
  <c r="E47" i="8"/>
  <c r="E50" i="8"/>
  <c r="E24" i="8"/>
  <c r="E28" i="8"/>
  <c r="E32" i="8"/>
  <c r="E41" i="8"/>
  <c r="E45" i="8"/>
  <c r="E51" i="8"/>
  <c r="E29" i="8"/>
  <c r="E33" i="8"/>
  <c r="E52" i="8"/>
  <c r="E31" i="14"/>
  <c r="F31" i="14" s="1"/>
  <c r="I13" i="4"/>
  <c r="F75" i="1"/>
  <c r="F78" i="1" s="1"/>
  <c r="H104" i="31" l="1"/>
  <c r="F105" i="31" s="1"/>
  <c r="G105" i="31" s="1"/>
  <c r="I105" i="31" s="1"/>
  <c r="H100" i="36"/>
  <c r="F101" i="36" s="1"/>
  <c r="H99" i="34"/>
  <c r="F100" i="34" s="1"/>
  <c r="G100" i="34" s="1"/>
  <c r="I100" i="34" s="1"/>
  <c r="H100" i="33"/>
  <c r="F101" i="33" s="1"/>
  <c r="F183" i="1"/>
  <c r="F185" i="1" s="1"/>
  <c r="F70" i="1"/>
  <c r="F24" i="7"/>
  <c r="I181" i="1"/>
  <c r="H12" i="4" s="1"/>
  <c r="F57" i="1"/>
  <c r="K66" i="1"/>
  <c r="K165" i="1"/>
  <c r="K167" i="1" l="1"/>
  <c r="H172" i="1" s="1"/>
  <c r="I172" i="1" s="1"/>
  <c r="I176" i="1" s="1"/>
  <c r="K176" i="1" s="1"/>
  <c r="E14" i="4"/>
  <c r="E15" i="4" s="1"/>
  <c r="G101" i="36"/>
  <c r="I101" i="36" s="1"/>
  <c r="H100" i="34"/>
  <c r="F101" i="34" s="1"/>
  <c r="G101" i="33"/>
  <c r="I101" i="33" s="1"/>
  <c r="H105" i="31"/>
  <c r="F106" i="31" s="1"/>
  <c r="H181" i="1"/>
  <c r="F12" i="4" s="1"/>
  <c r="I12" i="4" s="1"/>
  <c r="I21" i="7"/>
  <c r="F80" i="1"/>
  <c r="F20" i="1"/>
  <c r="K20" i="1" s="1"/>
  <c r="I92" i="1" l="1"/>
  <c r="K92" i="1" s="1"/>
  <c r="I106" i="1"/>
  <c r="K106" i="1" s="1"/>
  <c r="I15" i="1"/>
  <c r="K15" i="1" s="1"/>
  <c r="I40" i="1"/>
  <c r="K40" i="1" s="1"/>
  <c r="I47" i="1"/>
  <c r="K47" i="1" s="1"/>
  <c r="I14" i="1"/>
  <c r="K14" i="1" s="1"/>
  <c r="I17" i="1"/>
  <c r="K17" i="1" s="1"/>
  <c r="I16" i="1"/>
  <c r="K16" i="1" s="1"/>
  <c r="I93" i="1"/>
  <c r="K93" i="1" s="1"/>
  <c r="I72" i="1"/>
  <c r="K72" i="1" s="1"/>
  <c r="I94" i="1"/>
  <c r="K94" i="1" s="1"/>
  <c r="I76" i="1"/>
  <c r="K76" i="1" s="1"/>
  <c r="I101" i="1"/>
  <c r="K101" i="1" s="1"/>
  <c r="I111" i="1"/>
  <c r="K111" i="1" s="1"/>
  <c r="I12" i="5"/>
  <c r="H101" i="36"/>
  <c r="F102" i="36" s="1"/>
  <c r="G101" i="34"/>
  <c r="I101" i="34" s="1"/>
  <c r="H101" i="33"/>
  <c r="F102" i="33" s="1"/>
  <c r="G106" i="31"/>
  <c r="I106" i="31" s="1"/>
  <c r="K107" i="1"/>
  <c r="E21" i="4"/>
  <c r="I23" i="7"/>
  <c r="K183" i="1" s="1"/>
  <c r="H183" i="1"/>
  <c r="F14" i="4" s="1"/>
  <c r="I14" i="4" s="1"/>
  <c r="I15" i="4" s="1"/>
  <c r="E20" i="4" s="1"/>
  <c r="K181" i="1"/>
  <c r="I112" i="1"/>
  <c r="K112" i="1" s="1"/>
  <c r="I97" i="1"/>
  <c r="K97" i="1" s="1"/>
  <c r="I49" i="1"/>
  <c r="K49" i="1" s="1"/>
  <c r="I99" i="1"/>
  <c r="K99" i="1" s="1"/>
  <c r="I118" i="1"/>
  <c r="K118" i="1" s="1"/>
  <c r="I119" i="1"/>
  <c r="K119" i="1" s="1"/>
  <c r="I96" i="1"/>
  <c r="K96" i="1" s="1"/>
  <c r="I95" i="1"/>
  <c r="K95" i="1" s="1"/>
  <c r="I98" i="1"/>
  <c r="K98" i="1" s="1"/>
  <c r="I42" i="1"/>
  <c r="K42" i="1" s="1"/>
  <c r="K18" i="1" l="1"/>
  <c r="I27" i="5" s="1"/>
  <c r="K54" i="1"/>
  <c r="K43" i="1"/>
  <c r="K50" i="1"/>
  <c r="I24" i="7"/>
  <c r="H106" i="31"/>
  <c r="F107" i="31" s="1"/>
  <c r="G102" i="36"/>
  <c r="I102" i="36" s="1"/>
  <c r="H101" i="34"/>
  <c r="F102" i="34" s="1"/>
  <c r="G102" i="34" s="1"/>
  <c r="I102" i="34" s="1"/>
  <c r="G102" i="33"/>
  <c r="I102" i="33" s="1"/>
  <c r="G107" i="31"/>
  <c r="I107" i="31" s="1"/>
  <c r="I20" i="5"/>
  <c r="I21" i="5" s="1"/>
  <c r="J21" i="5" s="1"/>
  <c r="K108" i="1"/>
  <c r="K56" i="1"/>
  <c r="K185" i="1"/>
  <c r="F129" i="1" s="1"/>
  <c r="K114" i="1"/>
  <c r="I13" i="5"/>
  <c r="I28" i="5"/>
  <c r="J28" i="5" s="1"/>
  <c r="J39" i="4"/>
  <c r="K57" i="1" l="1"/>
  <c r="I43" i="1"/>
  <c r="I16" i="5"/>
  <c r="I17" i="5" s="1"/>
  <c r="J17" i="5" s="1"/>
  <c r="H102" i="36"/>
  <c r="F103" i="36" s="1"/>
  <c r="H102" i="34"/>
  <c r="F103" i="34" s="1"/>
  <c r="G103" i="34" s="1"/>
  <c r="I103" i="34" s="1"/>
  <c r="H102" i="33"/>
  <c r="F103" i="33" s="1"/>
  <c r="H107" i="31"/>
  <c r="F108" i="31" s="1"/>
  <c r="K75" i="1"/>
  <c r="F143" i="1"/>
  <c r="I122" i="1" l="1"/>
  <c r="K122" i="1" s="1"/>
  <c r="I121" i="1"/>
  <c r="K121" i="1" s="1"/>
  <c r="I124" i="1"/>
  <c r="K124" i="1" s="1"/>
  <c r="I77" i="1"/>
  <c r="K77" i="1" s="1"/>
  <c r="I123" i="1"/>
  <c r="K123" i="1" s="1"/>
  <c r="I57" i="1"/>
  <c r="K78" i="1"/>
  <c r="G103" i="36"/>
  <c r="I103" i="36" s="1"/>
  <c r="H103" i="34"/>
  <c r="F104" i="34" s="1"/>
  <c r="G104" i="34" s="1"/>
  <c r="I104" i="34" s="1"/>
  <c r="G103" i="33"/>
  <c r="I103" i="33" s="1"/>
  <c r="G108" i="31"/>
  <c r="I108" i="31" s="1"/>
  <c r="F136" i="1"/>
  <c r="F140" i="1" s="1"/>
  <c r="H28" i="4" l="1"/>
  <c r="I138" i="1"/>
  <c r="K138" i="1" s="1"/>
  <c r="I63" i="1"/>
  <c r="K63" i="1" s="1"/>
  <c r="I137" i="1"/>
  <c r="K137" i="1" s="1"/>
  <c r="I61" i="1"/>
  <c r="K61" i="1" s="1"/>
  <c r="I139" i="1"/>
  <c r="K139" i="1" s="1"/>
  <c r="I62" i="1"/>
  <c r="K62" i="1" s="1"/>
  <c r="I65" i="1"/>
  <c r="K65" i="1" s="1"/>
  <c r="I64" i="1"/>
  <c r="K64" i="1" s="1"/>
  <c r="K125" i="1"/>
  <c r="H103" i="36"/>
  <c r="F104" i="36" s="1"/>
  <c r="H104" i="34"/>
  <c r="F105" i="34" s="1"/>
  <c r="H103" i="33"/>
  <c r="F104" i="33" s="1"/>
  <c r="H108" i="31"/>
  <c r="F145" i="1"/>
  <c r="I28" i="4" l="1"/>
  <c r="H29" i="4"/>
  <c r="K70" i="1"/>
  <c r="I24" i="5"/>
  <c r="I25" i="5" s="1"/>
  <c r="J25" i="5" s="1"/>
  <c r="J30" i="5" s="1"/>
  <c r="F58" i="5" s="1"/>
  <c r="G58" i="5" s="1"/>
  <c r="G104" i="36"/>
  <c r="I104" i="36" s="1"/>
  <c r="G105" i="34"/>
  <c r="I105" i="34" s="1"/>
  <c r="G104" i="33"/>
  <c r="I104" i="33" s="1"/>
  <c r="F57" i="5" l="1"/>
  <c r="F59" i="5"/>
  <c r="G59" i="5" s="1"/>
  <c r="F55" i="5"/>
  <c r="G55" i="5" s="1"/>
  <c r="F60" i="5"/>
  <c r="G60" i="5" s="1"/>
  <c r="F56" i="5"/>
  <c r="G56" i="5" s="1"/>
  <c r="F63" i="5"/>
  <c r="G63" i="5" s="1"/>
  <c r="K80" i="1"/>
  <c r="F64" i="5"/>
  <c r="G64" i="5" s="1"/>
  <c r="F67" i="5"/>
  <c r="G67" i="5" s="1"/>
  <c r="I29" i="4"/>
  <c r="H30" i="4"/>
  <c r="I30" i="4" s="1"/>
  <c r="H104" i="36"/>
  <c r="F105" i="36" s="1"/>
  <c r="H105" i="34"/>
  <c r="F106" i="34" s="1"/>
  <c r="H104" i="33"/>
  <c r="F105" i="33" s="1"/>
  <c r="G65" i="5" l="1"/>
  <c r="K143" i="1"/>
  <c r="J7" i="4"/>
  <c r="J16" i="4" s="1"/>
  <c r="I27" i="4" s="1"/>
  <c r="I31" i="4" s="1"/>
  <c r="J31" i="4" s="1"/>
  <c r="J33" i="4" s="1"/>
  <c r="G105" i="36"/>
  <c r="I105" i="36" s="1"/>
  <c r="G106" i="34"/>
  <c r="I106" i="34" s="1"/>
  <c r="G105" i="33"/>
  <c r="I105" i="33" s="1"/>
  <c r="K136" i="1" l="1"/>
  <c r="J35" i="4"/>
  <c r="I37" i="5"/>
  <c r="I38" i="5" s="1"/>
  <c r="J38" i="5" s="1"/>
  <c r="H105" i="36"/>
  <c r="F106" i="36" s="1"/>
  <c r="H106" i="34"/>
  <c r="F107" i="34" s="1"/>
  <c r="H105" i="33"/>
  <c r="F106" i="33" s="1"/>
  <c r="K140" i="1" l="1"/>
  <c r="G106" i="36"/>
  <c r="I106" i="36" s="1"/>
  <c r="G107" i="34"/>
  <c r="I107" i="34" s="1"/>
  <c r="G106" i="33"/>
  <c r="I106" i="33" s="1"/>
  <c r="J36" i="4" l="1"/>
  <c r="J37" i="4" s="1"/>
  <c r="J38" i="4" s="1"/>
  <c r="J40" i="4" s="1"/>
  <c r="I33" i="5"/>
  <c r="I34" i="5" s="1"/>
  <c r="J34" i="5" s="1"/>
  <c r="J40" i="5" s="1"/>
  <c r="K145" i="1"/>
  <c r="H106" i="36"/>
  <c r="F107" i="36" s="1"/>
  <c r="G107" i="36" s="1"/>
  <c r="I107" i="36" s="1"/>
  <c r="H107" i="34"/>
  <c r="F108" i="34" s="1"/>
  <c r="H106" i="33"/>
  <c r="F107" i="33" s="1"/>
  <c r="D100" i="5" l="1"/>
  <c r="D108" i="5"/>
  <c r="I57" i="5"/>
  <c r="I60" i="5"/>
  <c r="I55" i="5"/>
  <c r="D99" i="5"/>
  <c r="D97" i="5"/>
  <c r="F19" i="3" s="1"/>
  <c r="I59" i="5"/>
  <c r="J59" i="5" s="1"/>
  <c r="I64" i="5"/>
  <c r="J64" i="5" s="1"/>
  <c r="D105" i="5"/>
  <c r="I63" i="5"/>
  <c r="J63" i="5" s="1"/>
  <c r="D104" i="5"/>
  <c r="J104" i="5" s="1"/>
  <c r="I67" i="5"/>
  <c r="J67" i="5" s="1"/>
  <c r="D101" i="5"/>
  <c r="I56" i="5"/>
  <c r="J56" i="5" s="1"/>
  <c r="I58" i="5"/>
  <c r="J58" i="5" s="1"/>
  <c r="G104" i="5"/>
  <c r="G97" i="5"/>
  <c r="G101" i="5"/>
  <c r="G100" i="5"/>
  <c r="G99" i="5"/>
  <c r="G105" i="5"/>
  <c r="G108" i="5"/>
  <c r="H108" i="5" s="1"/>
  <c r="H107" i="36"/>
  <c r="F108" i="36" s="1"/>
  <c r="G108" i="34"/>
  <c r="I108" i="34" s="1"/>
  <c r="G107" i="33"/>
  <c r="I107" i="33" s="1"/>
  <c r="L99" i="5" l="1"/>
  <c r="N99" i="5" s="1"/>
  <c r="J105" i="5"/>
  <c r="L105" i="5" s="1"/>
  <c r="N105" i="5" s="1"/>
  <c r="J108" i="5"/>
  <c r="L108" i="5" s="1"/>
  <c r="N108" i="5" s="1"/>
  <c r="L101" i="5"/>
  <c r="N101" i="5" s="1"/>
  <c r="L100" i="5"/>
  <c r="N100" i="5" s="1"/>
  <c r="H105" i="5"/>
  <c r="H100" i="5"/>
  <c r="H97" i="5"/>
  <c r="H99" i="5"/>
  <c r="H101" i="5"/>
  <c r="D106" i="5"/>
  <c r="H104" i="5"/>
  <c r="G106" i="5"/>
  <c r="J65" i="5"/>
  <c r="G108" i="36"/>
  <c r="I108" i="36" s="1"/>
  <c r="H108" i="34"/>
  <c r="H107" i="33"/>
  <c r="F108" i="33" s="1"/>
  <c r="H106" i="5" l="1"/>
  <c r="G19" i="3"/>
  <c r="L97" i="5"/>
  <c r="N97" i="5" s="1"/>
  <c r="L104" i="5"/>
  <c r="J106" i="5"/>
  <c r="H108" i="36"/>
  <c r="G108" i="33"/>
  <c r="I108" i="33" s="1"/>
  <c r="N104" i="5" l="1"/>
  <c r="N106" i="5" s="1"/>
  <c r="L106" i="5"/>
  <c r="H108" i="33"/>
  <c r="K21" i="1" l="1"/>
  <c r="D28" i="26" l="1"/>
  <c r="C22" i="26"/>
  <c r="C55" i="26" s="1"/>
  <c r="H55" i="5" s="1"/>
  <c r="C28" i="26" l="1"/>
  <c r="G96" i="5" l="1"/>
  <c r="J55" i="5"/>
  <c r="D96" i="5"/>
  <c r="H96" i="5" s="1"/>
  <c r="K110" i="5" l="1"/>
  <c r="G25" i="3" l="1"/>
  <c r="D17" i="26" l="1"/>
  <c r="E17" i="26"/>
  <c r="F17" i="26" l="1"/>
  <c r="G17" i="26" l="1"/>
  <c r="H17" i="26" l="1"/>
  <c r="I17" i="26" l="1"/>
  <c r="J17" i="26" l="1"/>
  <c r="K17" i="26" l="1"/>
  <c r="L17" i="26" l="1"/>
  <c r="M17" i="26" l="1"/>
  <c r="N17" i="26" l="1"/>
  <c r="O17" i="26" l="1"/>
  <c r="P17" i="26" l="1"/>
  <c r="C13" i="26"/>
  <c r="C57" i="26" l="1"/>
  <c r="E57" i="5"/>
  <c r="H57" i="5"/>
  <c r="C61" i="26"/>
  <c r="C17" i="26"/>
  <c r="E61" i="5" l="1"/>
  <c r="E69" i="5" s="1"/>
  <c r="G57" i="5"/>
  <c r="G61" i="5" s="1"/>
  <c r="G69" i="5" s="1"/>
  <c r="G98" i="5"/>
  <c r="G102" i="5" s="1"/>
  <c r="G110" i="5" s="1"/>
  <c r="J57" i="5"/>
  <c r="J61" i="5" s="1"/>
  <c r="J69" i="5" s="1"/>
  <c r="H61" i="5"/>
  <c r="H69" i="5" s="1"/>
  <c r="D98" i="5"/>
  <c r="D102" i="5" s="1"/>
  <c r="H98" i="5" l="1"/>
  <c r="H102" i="5" s="1"/>
  <c r="H110" i="5" s="1"/>
  <c r="D110" i="5"/>
  <c r="L98" i="5" l="1"/>
  <c r="N98" i="5" l="1"/>
  <c r="F90" i="20" l="1"/>
  <c r="G90" i="20" s="1"/>
  <c r="H90" i="20" l="1"/>
  <c r="F91" i="20" s="1"/>
  <c r="G91" i="20" s="1"/>
  <c r="H91" i="20" s="1"/>
  <c r="I102" i="5" l="1"/>
  <c r="I110" i="5" s="1"/>
  <c r="F147" i="1" s="1"/>
  <c r="F92" i="20"/>
  <c r="G92" i="20" s="1"/>
  <c r="H92" i="20" s="1"/>
  <c r="F149" i="1" l="1"/>
  <c r="K147" i="1"/>
  <c r="K149" i="1" s="1"/>
  <c r="K11" i="1" s="1"/>
  <c r="K23" i="1" s="1"/>
  <c r="F11" i="8" s="1"/>
  <c r="D26" i="8" s="1"/>
  <c r="G26" i="8" s="1"/>
  <c r="I26" i="8" s="1"/>
  <c r="F18" i="3"/>
  <c r="L96" i="5"/>
  <c r="J102" i="5"/>
  <c r="J110" i="5" s="1"/>
  <c r="F93" i="20"/>
  <c r="G93" i="20" s="1"/>
  <c r="H93" i="20" s="1"/>
  <c r="D23" i="8" l="1"/>
  <c r="G23" i="8" s="1"/>
  <c r="D32" i="8"/>
  <c r="G32" i="8" s="1"/>
  <c r="I32" i="8" s="1"/>
  <c r="D30" i="8"/>
  <c r="G30" i="8" s="1"/>
  <c r="I30" i="8" s="1"/>
  <c r="D29" i="8"/>
  <c r="G29" i="8" s="1"/>
  <c r="I29" i="8" s="1"/>
  <c r="D25" i="8"/>
  <c r="G25" i="8" s="1"/>
  <c r="I25" i="8" s="1"/>
  <c r="D27" i="8"/>
  <c r="G27" i="8" s="1"/>
  <c r="I27" i="8" s="1"/>
  <c r="D31" i="8"/>
  <c r="G31" i="8" s="1"/>
  <c r="I31" i="8" s="1"/>
  <c r="H56" i="8"/>
  <c r="L102" i="5"/>
  <c r="L110" i="5" s="1"/>
  <c r="N96" i="5"/>
  <c r="N102" i="5" s="1"/>
  <c r="N110" i="5" s="1"/>
  <c r="P110" i="5" s="1"/>
  <c r="G18" i="3"/>
  <c r="G21" i="3" s="1"/>
  <c r="G29" i="3" s="1"/>
  <c r="F21" i="3"/>
  <c r="F29" i="3" s="1"/>
  <c r="D24" i="8"/>
  <c r="G24" i="8" s="1"/>
  <c r="I24" i="8" s="1"/>
  <c r="D28" i="8"/>
  <c r="G28" i="8" s="1"/>
  <c r="I28" i="8" s="1"/>
  <c r="D34" i="8"/>
  <c r="G34" i="8" s="1"/>
  <c r="I34" i="8" s="1"/>
  <c r="D33" i="8"/>
  <c r="G33" i="8" s="1"/>
  <c r="I33" i="8" s="1"/>
  <c r="I23" i="8"/>
  <c r="F94" i="20"/>
  <c r="G94" i="20" s="1"/>
  <c r="H94" i="20" s="1"/>
  <c r="F95" i="20" s="1"/>
  <c r="G95" i="20" s="1"/>
  <c r="H95" i="20" s="1"/>
  <c r="G35" i="8" l="1"/>
  <c r="I35" i="8"/>
  <c r="D38" i="8" s="1"/>
  <c r="G38" i="8" s="1"/>
  <c r="I38" i="8" s="1"/>
  <c r="H41" i="8" s="1"/>
  <c r="F96" i="20"/>
  <c r="G96" i="20" s="1"/>
  <c r="H96" i="20" s="1"/>
  <c r="F97" i="20" s="1"/>
  <c r="G97" i="20" s="1"/>
  <c r="H97" i="20" s="1"/>
  <c r="D41" i="8" l="1"/>
  <c r="F98" i="20"/>
  <c r="G98" i="20" s="1"/>
  <c r="H98" i="20" s="1"/>
  <c r="F99" i="20" s="1"/>
  <c r="G99" i="20" s="1"/>
  <c r="H99" i="20" s="1"/>
  <c r="F100" i="20" s="1"/>
  <c r="G100" i="20" s="1"/>
  <c r="H100" i="20" s="1"/>
  <c r="F101" i="20" s="1"/>
  <c r="G101" i="20" s="1"/>
  <c r="H101" i="20" s="1"/>
  <c r="F102" i="20" s="1"/>
  <c r="G102" i="20" s="1"/>
  <c r="H102" i="20" s="1"/>
  <c r="F103" i="20" s="1"/>
  <c r="G103" i="20" s="1"/>
  <c r="H103" i="20" s="1"/>
  <c r="F104" i="20" s="1"/>
  <c r="G104" i="20" s="1"/>
  <c r="H104" i="20" s="1"/>
  <c r="H47" i="8"/>
  <c r="H51" i="8"/>
  <c r="H43" i="8"/>
  <c r="H45" i="8"/>
  <c r="H49" i="8"/>
  <c r="H42" i="8"/>
  <c r="H44" i="8"/>
  <c r="H46" i="8"/>
  <c r="H48" i="8"/>
  <c r="H50" i="8"/>
  <c r="H52" i="8"/>
  <c r="G41" i="8"/>
  <c r="I41" i="8"/>
  <c r="D42" i="8" s="1"/>
  <c r="H55" i="8" l="1"/>
  <c r="H57" i="8" s="1"/>
  <c r="I42" i="8"/>
  <c r="D43" i="8" s="1"/>
  <c r="G42" i="8"/>
  <c r="I32" i="3" l="1"/>
  <c r="H23" i="3" s="1"/>
  <c r="J23" i="3" s="1"/>
  <c r="H20" i="3"/>
  <c r="J20" i="3" s="1"/>
  <c r="H16" i="3"/>
  <c r="J16" i="3" s="1"/>
  <c r="G43" i="8"/>
  <c r="I43" i="8"/>
  <c r="D44" i="8" s="1"/>
  <c r="H27" i="3" l="1"/>
  <c r="J27" i="3" s="1"/>
  <c r="H24" i="3"/>
  <c r="J24" i="3" s="1"/>
  <c r="H19" i="3"/>
  <c r="J19" i="3" s="1"/>
  <c r="H18" i="3"/>
  <c r="J18" i="3" s="1"/>
  <c r="H25" i="3"/>
  <c r="J25" i="3"/>
  <c r="I44" i="8"/>
  <c r="D45" i="8" s="1"/>
  <c r="G44" i="8"/>
  <c r="H21" i="3" l="1"/>
  <c r="J21" i="3"/>
  <c r="J29" i="3" s="1"/>
  <c r="H29" i="3"/>
  <c r="G45" i="8"/>
  <c r="I45" i="8"/>
  <c r="D46" i="8" s="1"/>
  <c r="I46" i="8" l="1"/>
  <c r="D47" i="8" s="1"/>
  <c r="G46" i="8"/>
  <c r="G47" i="8" l="1"/>
  <c r="I47" i="8"/>
  <c r="D48" i="8" s="1"/>
  <c r="I48" i="8" l="1"/>
  <c r="D49" i="8" s="1"/>
  <c r="G48" i="8"/>
  <c r="G49" i="8" l="1"/>
  <c r="I49" i="8"/>
  <c r="D50" i="8" s="1"/>
  <c r="G50" i="8" l="1"/>
  <c r="I50" i="8"/>
  <c r="D51" i="8" s="1"/>
  <c r="G51" i="8" l="1"/>
  <c r="I51" i="8"/>
  <c r="D52" i="8" s="1"/>
  <c r="I52" i="8" l="1"/>
  <c r="G52" i="8"/>
  <c r="G53" i="8" s="1"/>
</calcChain>
</file>

<file path=xl/sharedStrings.xml><?xml version="1.0" encoding="utf-8"?>
<sst xmlns="http://schemas.openxmlformats.org/spreadsheetml/2006/main" count="2667" uniqueCount="1250">
  <si>
    <t>ATRR</t>
  </si>
  <si>
    <r>
      <rPr>
        <sz val="7"/>
        <rFont val="Times New Roman"/>
        <family val="1"/>
      </rPr>
      <t>For the 12 months ended</t>
    </r>
  </si>
  <si>
    <t>Formula Rate Index</t>
  </si>
  <si>
    <t>LS Power Grid California, LLC</t>
  </si>
  <si>
    <t>Table of Contents</t>
  </si>
  <si>
    <t>Formula Rate Template</t>
  </si>
  <si>
    <t>Attachments:</t>
  </si>
  <si>
    <t>Attachment No</t>
  </si>
  <si>
    <t>Worksheet Name</t>
  </si>
  <si>
    <t>Appendix III</t>
  </si>
  <si>
    <t>Project Revenue Requirement Worksheet</t>
  </si>
  <si>
    <t>1a</t>
  </si>
  <si>
    <t>Project Plant Detail Worksheet</t>
  </si>
  <si>
    <t>Incentive Return</t>
  </si>
  <si>
    <t>Formula Rate True-Up</t>
  </si>
  <si>
    <t>Rate Base Worksheet</t>
  </si>
  <si>
    <t>Return on Rate Base Worksheet</t>
  </si>
  <si>
    <t>Interest on True-Up</t>
  </si>
  <si>
    <t>6A</t>
  </si>
  <si>
    <t>True-Up Interest Rate Calculator</t>
  </si>
  <si>
    <t>Depreciation Rates</t>
  </si>
  <si>
    <t>Prior Period Adjustments</t>
  </si>
  <si>
    <t>Revenue Credit Detail</t>
  </si>
  <si>
    <t>Excess or Deficient Accumulated Deferred Income Taxes - Summary</t>
  </si>
  <si>
    <t xml:space="preserve">Regulatory Assets/Liabilities for Deficient/Excess ADIT - Averaging and Proration Adjustments </t>
  </si>
  <si>
    <t xml:space="preserve">Re-measurement of ADIT and Tax-related Regulatory Assets and Liabilities </t>
  </si>
  <si>
    <t>Binding Cost Containment Commitments</t>
  </si>
  <si>
    <t>12a</t>
  </si>
  <si>
    <t>12b</t>
  </si>
  <si>
    <t>12c</t>
  </si>
  <si>
    <t>12d</t>
  </si>
  <si>
    <t>Formula Rate - Non-Levelized</t>
  </si>
  <si>
    <t>Page 1 of 5</t>
  </si>
  <si>
    <t>Rate Formula Template</t>
  </si>
  <si>
    <r>
      <rPr>
        <sz val="9"/>
        <rFont val="Times New Roman"/>
        <family val="1"/>
      </rPr>
      <t>Utilizing FERC Form 1 Data</t>
    </r>
  </si>
  <si>
    <r>
      <rPr>
        <sz val="9"/>
        <rFont val="Times New Roman"/>
        <family val="1"/>
      </rPr>
      <t>For the 12 months ended</t>
    </r>
  </si>
  <si>
    <t>(1)</t>
  </si>
  <si>
    <t>(2)</t>
  </si>
  <si>
    <t>(3)</t>
  </si>
  <si>
    <t>(4)</t>
  </si>
  <si>
    <t>(5)</t>
  </si>
  <si>
    <t>Line</t>
  </si>
  <si>
    <t xml:space="preserve">Allocated </t>
  </si>
  <si>
    <t>No.</t>
  </si>
  <si>
    <t>Source</t>
  </si>
  <si>
    <t>Amount</t>
  </si>
  <si>
    <t>GROSS REVENUE REQUIREMENT</t>
  </si>
  <si>
    <r>
      <rPr>
        <sz val="9"/>
        <rFont val="Times New Roman"/>
        <family val="1"/>
      </rPr>
      <t>(Page 3, Line 49)</t>
    </r>
  </si>
  <si>
    <r>
      <rPr>
        <sz val="9"/>
        <rFont val="Times New Roman"/>
        <family val="1"/>
      </rPr>
      <t>REVENUE CREDITS</t>
    </r>
  </si>
  <si>
    <r>
      <rPr>
        <sz val="9"/>
        <rFont val="Times New Roman"/>
        <family val="1"/>
      </rPr>
      <t>(Note A)</t>
    </r>
  </si>
  <si>
    <t>Total</t>
  </si>
  <si>
    <t>Allocator (W)</t>
  </si>
  <si>
    <r>
      <rPr>
        <sz val="9"/>
        <rFont val="Times New Roman"/>
        <family val="1"/>
      </rPr>
      <t>Account No. 454</t>
    </r>
  </si>
  <si>
    <r>
      <rPr>
        <sz val="9"/>
        <rFont val="Times New Roman"/>
        <family val="1"/>
      </rPr>
      <t>(Page 4, Line 20)</t>
    </r>
  </si>
  <si>
    <t>TP</t>
  </si>
  <si>
    <r>
      <rPr>
        <sz val="9"/>
        <rFont val="Times New Roman"/>
        <family val="1"/>
      </rPr>
      <t>Account No. 456.1</t>
    </r>
  </si>
  <si>
    <r>
      <rPr>
        <sz val="9"/>
        <rFont val="Times New Roman"/>
        <family val="1"/>
      </rPr>
      <t>(Page 4, Line 21)</t>
    </r>
  </si>
  <si>
    <r>
      <rPr>
        <sz val="9"/>
        <rFont val="Times New Roman"/>
        <family val="1"/>
      </rPr>
      <t>Revenues from Grandfathered Interzonal Transactions</t>
    </r>
  </si>
  <si>
    <r>
      <rPr>
        <sz val="9"/>
        <rFont val="Times New Roman"/>
        <family val="1"/>
      </rPr>
      <t>(Note B)</t>
    </r>
  </si>
  <si>
    <r>
      <rPr>
        <sz val="9"/>
        <rFont val="Times New Roman"/>
        <family val="1"/>
      </rPr>
      <t>Revenues from service provided by the ISO at a discount</t>
    </r>
  </si>
  <si>
    <r>
      <rPr>
        <sz val="9"/>
        <rFont val="Times New Roman"/>
        <family val="1"/>
      </rPr>
      <t>TOTAL REVENUE CREDITS</t>
    </r>
  </si>
  <si>
    <r>
      <rPr>
        <sz val="9"/>
        <rFont val="Times New Roman"/>
        <family val="1"/>
      </rPr>
      <t>(Sum of Lines 2 through 5)</t>
    </r>
  </si>
  <si>
    <r>
      <rPr>
        <sz val="9"/>
        <rFont val="Times New Roman"/>
        <family val="1"/>
      </rPr>
      <t>Prior Period Adjustments</t>
    </r>
  </si>
  <si>
    <t>Attachment 8, Line 18, Col. B</t>
  </si>
  <si>
    <t>DA</t>
  </si>
  <si>
    <r>
      <rPr>
        <sz val="9"/>
        <rFont val="Times New Roman"/>
        <family val="1"/>
      </rPr>
      <t>True-up Adjustment with Interest</t>
    </r>
  </si>
  <si>
    <t>Attachment 3, Line 9, Col. J</t>
  </si>
  <si>
    <r>
      <rPr>
        <sz val="9"/>
        <rFont val="Times New Roman"/>
        <family val="1"/>
      </rPr>
      <t>NET ANNUAL TRANSMISSION REVENUE REQUIREMENT</t>
    </r>
  </si>
  <si>
    <r>
      <rPr>
        <sz val="9"/>
        <rFont val="Times New Roman"/>
        <family val="1"/>
      </rPr>
      <t>(Line 1 less Line 6 plus Lines 7 and 8)</t>
    </r>
  </si>
  <si>
    <t>Page 2 of 5</t>
  </si>
  <si>
    <r>
      <rPr>
        <b/>
        <sz val="9"/>
        <rFont val="Times New Roman"/>
        <family val="1"/>
      </rPr>
      <t>RATE BASE: (Note R)</t>
    </r>
  </si>
  <si>
    <t>Company Total</t>
  </si>
  <si>
    <t>Transmission</t>
  </si>
  <si>
    <r>
      <rPr>
        <sz val="9"/>
        <rFont val="Times New Roman"/>
        <family val="1"/>
      </rPr>
      <t>GROSS PLANT IN SERVICE</t>
    </r>
  </si>
  <si>
    <r>
      <rPr>
        <sz val="9"/>
        <rFont val="Times New Roman"/>
        <family val="1"/>
      </rPr>
      <t>Note C</t>
    </r>
  </si>
  <si>
    <t>(Col 3 times Col 4)</t>
  </si>
  <si>
    <r>
      <rPr>
        <sz val="9"/>
        <rFont val="Times New Roman"/>
        <family val="1"/>
      </rPr>
      <t>Production</t>
    </r>
  </si>
  <si>
    <r>
      <rPr>
        <sz val="9"/>
        <rFont val="Times New Roman"/>
        <family val="1"/>
      </rPr>
      <t>205.46.g for end of year, records for other months</t>
    </r>
  </si>
  <si>
    <t>N/A</t>
  </si>
  <si>
    <r>
      <rPr>
        <sz val="9"/>
        <rFont val="Times New Roman"/>
        <family val="1"/>
      </rPr>
      <t>Transmission</t>
    </r>
  </si>
  <si>
    <r>
      <rPr>
        <sz val="9"/>
        <rFont val="Times New Roman"/>
        <family val="1"/>
      </rPr>
      <t>Attachment 4, Line 14, Col. (b)</t>
    </r>
  </si>
  <si>
    <r>
      <rPr>
        <sz val="9"/>
        <rFont val="Times New Roman"/>
        <family val="1"/>
      </rPr>
      <t>Distribution</t>
    </r>
  </si>
  <si>
    <r>
      <rPr>
        <sz val="9"/>
        <rFont val="Times New Roman"/>
        <family val="1"/>
      </rPr>
      <t>207.75.g for end of year, records for other months</t>
    </r>
  </si>
  <si>
    <r>
      <rPr>
        <sz val="9"/>
        <rFont val="Times New Roman"/>
        <family val="1"/>
      </rPr>
      <t>General &amp; Intangible</t>
    </r>
  </si>
  <si>
    <r>
      <rPr>
        <sz val="9"/>
        <rFont val="Times New Roman"/>
        <family val="1"/>
      </rPr>
      <t>Attachment 4, Line 14, Col. (c)</t>
    </r>
  </si>
  <si>
    <t>WS</t>
  </si>
  <si>
    <r>
      <rPr>
        <sz val="9"/>
        <rFont val="Times New Roman"/>
        <family val="1"/>
      </rPr>
      <t>TOTAL GROSS PLANT</t>
    </r>
  </si>
  <si>
    <r>
      <rPr>
        <sz val="9"/>
        <rFont val="Times New Roman"/>
        <family val="1"/>
      </rPr>
      <t>(Sum of Lines 1 through 4)</t>
    </r>
  </si>
  <si>
    <t>GP=</t>
  </si>
  <si>
    <r>
      <rPr>
        <sz val="9"/>
        <rFont val="Times New Roman"/>
        <family val="1"/>
      </rPr>
      <t>ACCUMULATED DEPRECIATION</t>
    </r>
  </si>
  <si>
    <t>Production</t>
  </si>
  <si>
    <t>219.20-24.c for end of year, records for other months</t>
  </si>
  <si>
    <r>
      <rPr>
        <sz val="9"/>
        <rFont val="Times New Roman"/>
        <family val="1"/>
      </rPr>
      <t>Attachment 4, Line 14, Col. (h)</t>
    </r>
  </si>
  <si>
    <r>
      <rPr>
        <sz val="9"/>
        <rFont val="Times New Roman"/>
        <family val="1"/>
      </rPr>
      <t>219.26.c for end of year, records for other months</t>
    </r>
  </si>
  <si>
    <r>
      <rPr>
        <sz val="9"/>
        <rFont val="Times New Roman"/>
        <family val="1"/>
      </rPr>
      <t>Attachment 4, Line 14, Col. (i)</t>
    </r>
  </si>
  <si>
    <r>
      <rPr>
        <sz val="9"/>
        <rFont val="Times New Roman"/>
        <family val="1"/>
      </rPr>
      <t>TOTAL ACCUM. DEPRECIATION</t>
    </r>
  </si>
  <si>
    <r>
      <rPr>
        <sz val="9"/>
        <rFont val="Times New Roman"/>
        <family val="1"/>
      </rPr>
      <t>(Sum of Lines 7 through 10)</t>
    </r>
  </si>
  <si>
    <r>
      <rPr>
        <sz val="9"/>
        <rFont val="Times New Roman"/>
        <family val="1"/>
      </rPr>
      <t>NET PLANT IN SERVICE</t>
    </r>
  </si>
  <si>
    <r>
      <rPr>
        <sz val="9"/>
        <rFont val="Times New Roman"/>
        <family val="1"/>
      </rPr>
      <t>(Line 1 - Line 7)</t>
    </r>
  </si>
  <si>
    <r>
      <rPr>
        <sz val="9"/>
        <rFont val="Times New Roman"/>
        <family val="1"/>
      </rPr>
      <t>(Line 2 - Line 8)</t>
    </r>
  </si>
  <si>
    <r>
      <rPr>
        <sz val="9"/>
        <rFont val="Times New Roman"/>
        <family val="1"/>
      </rPr>
      <t>(Line 3 - Line 9)</t>
    </r>
  </si>
  <si>
    <r>
      <rPr>
        <sz val="9"/>
        <rFont val="Times New Roman"/>
        <family val="1"/>
      </rPr>
      <t>(Line 4 - Line 10)</t>
    </r>
  </si>
  <si>
    <r>
      <rPr>
        <sz val="9"/>
        <rFont val="Times New Roman"/>
        <family val="1"/>
      </rPr>
      <t>TOTAL NET PLANT</t>
    </r>
  </si>
  <si>
    <r>
      <rPr>
        <sz val="9"/>
        <rFont val="Times New Roman"/>
        <family val="1"/>
      </rPr>
      <t>( Sum of Lines 13 through 16)</t>
    </r>
  </si>
  <si>
    <t>NP=</t>
  </si>
  <si>
    <r>
      <rPr>
        <sz val="9"/>
        <rFont val="Times New Roman"/>
        <family val="1"/>
      </rPr>
      <t>ADJUSTMENTS TO RATE BASE</t>
    </r>
  </si>
  <si>
    <t>Account No. 281 (enter negative)</t>
  </si>
  <si>
    <t>Note D</t>
  </si>
  <si>
    <t>Account No. 282 (enter negative)</t>
  </si>
  <si>
    <t>NP</t>
  </si>
  <si>
    <t>Account No. 283 (enter negative)</t>
  </si>
  <si>
    <t>Account No. 190</t>
  </si>
  <si>
    <t>22a</t>
  </si>
  <si>
    <t>Deficient or (Excess) Accumulated Deferred Income Taxes</t>
  </si>
  <si>
    <t>Attachment 10, Line 7 (Note Y)</t>
  </si>
  <si>
    <t>Account No. 255 (enter negative)</t>
  </si>
  <si>
    <t>Note X</t>
  </si>
  <si>
    <t>Unfunded Reserves (enter negative)</t>
  </si>
  <si>
    <t>Attachment 4, Line 43, Col. (h)</t>
  </si>
  <si>
    <t>CWIP</t>
  </si>
  <si>
    <t>Attachment 4, Line 14, Col. (d)</t>
  </si>
  <si>
    <t>Unamortized Regulatory Asset</t>
  </si>
  <si>
    <t>Attachment 4, Line 28, Col. (k) (Note E)</t>
  </si>
  <si>
    <t>Unamortized Abandoned Plant</t>
  </si>
  <si>
    <t>Attachment 4, Line 28, Col. (l) (Note F)</t>
  </si>
  <si>
    <t>TOTAL ADJUSTMENTS</t>
  </si>
  <si>
    <t>( Sum of Lines 19 through 27)</t>
  </si>
  <si>
    <r>
      <rPr>
        <sz val="9"/>
        <rFont val="Times New Roman"/>
        <family val="1"/>
      </rPr>
      <t>LAND HELD FOR FUTURE USE</t>
    </r>
  </si>
  <si>
    <r>
      <rPr>
        <sz val="9"/>
        <rFont val="Times New Roman"/>
        <family val="1"/>
      </rPr>
      <t>Attachment 4, Line 14, Col. (e) (Note G)</t>
    </r>
  </si>
  <si>
    <r>
      <rPr>
        <sz val="9"/>
        <rFont val="Times New Roman"/>
        <family val="1"/>
      </rPr>
      <t>WORKING CAPITAL</t>
    </r>
  </si>
  <si>
    <r>
      <rPr>
        <sz val="9"/>
        <rFont val="Times New Roman"/>
        <family val="1"/>
      </rPr>
      <t>Note H</t>
    </r>
  </si>
  <si>
    <r>
      <rPr>
        <sz val="9"/>
        <rFont val="Times New Roman"/>
        <family val="1"/>
      </rPr>
      <t>Cash Working Capital</t>
    </r>
  </si>
  <si>
    <r>
      <rPr>
        <sz val="9"/>
        <rFont val="Times New Roman"/>
        <family val="1"/>
      </rPr>
      <t>1/8*(Page 3, Line 17 minus Page 3, Line 14)</t>
    </r>
  </si>
  <si>
    <r>
      <rPr>
        <sz val="9"/>
        <rFont val="Times New Roman"/>
        <family val="1"/>
      </rPr>
      <t>Materials &amp; Supplies</t>
    </r>
  </si>
  <si>
    <r>
      <rPr>
        <sz val="9"/>
        <rFont val="Times New Roman"/>
        <family val="1"/>
      </rPr>
      <t>Attachment 4, Line 14, Col. (f)</t>
    </r>
  </si>
  <si>
    <r>
      <rPr>
        <sz val="9"/>
        <rFont val="Times New Roman"/>
        <family val="1"/>
      </rPr>
      <t>Prepayments (Account 165)</t>
    </r>
  </si>
  <si>
    <r>
      <rPr>
        <sz val="9"/>
        <rFont val="Times New Roman"/>
        <family val="1"/>
      </rPr>
      <t>Attachment 4, Line 14, Col. (g)</t>
    </r>
  </si>
  <si>
    <t>GP</t>
  </si>
  <si>
    <r>
      <rPr>
        <sz val="9"/>
        <rFont val="Times New Roman"/>
        <family val="1"/>
      </rPr>
      <t>TOTAL WORKING CAPITAL</t>
    </r>
  </si>
  <si>
    <r>
      <rPr>
        <sz val="9"/>
        <rFont val="Times New Roman"/>
        <family val="1"/>
      </rPr>
      <t>( Sum of Lines 31 through 33)</t>
    </r>
  </si>
  <si>
    <r>
      <rPr>
        <sz val="9"/>
        <rFont val="Times New Roman"/>
        <family val="1"/>
      </rPr>
      <t>RATE BASE</t>
    </r>
  </si>
  <si>
    <r>
      <rPr>
        <sz val="9"/>
        <rFont val="Times New Roman"/>
        <family val="1"/>
      </rPr>
      <t>( Sum of Lines 17, 28, 29, and 34)</t>
    </r>
  </si>
  <si>
    <t>Page 3 of 5</t>
  </si>
  <si>
    <t>O&amp;M</t>
  </si>
  <si>
    <t>321.112.b</t>
  </si>
  <si>
    <r>
      <rPr>
        <sz val="9"/>
        <rFont val="Times New Roman"/>
        <family val="1"/>
      </rPr>
      <t>Less Account 566 (Misc Trans Expense)</t>
    </r>
  </si>
  <si>
    <r>
      <rPr>
        <sz val="9"/>
        <rFont val="Times New Roman"/>
        <family val="1"/>
      </rPr>
      <t>321.97.b</t>
    </r>
  </si>
  <si>
    <r>
      <rPr>
        <sz val="9"/>
        <rFont val="Times New Roman"/>
        <family val="1"/>
      </rPr>
      <t>Less Account 565</t>
    </r>
  </si>
  <si>
    <r>
      <rPr>
        <sz val="9"/>
        <rFont val="Times New Roman"/>
        <family val="1"/>
      </rPr>
      <t>321.96.b</t>
    </r>
  </si>
  <si>
    <r>
      <rPr>
        <sz val="9"/>
        <rFont val="Times New Roman"/>
        <family val="1"/>
      </rPr>
      <t>A&amp;G</t>
    </r>
  </si>
  <si>
    <r>
      <rPr>
        <sz val="9"/>
        <rFont val="Times New Roman"/>
        <family val="1"/>
      </rPr>
      <t>323.197.b</t>
    </r>
  </si>
  <si>
    <r>
      <rPr>
        <sz val="9"/>
        <rFont val="Times New Roman"/>
        <family val="1"/>
      </rPr>
      <t>Less FERC Annual Fees</t>
    </r>
  </si>
  <si>
    <t>351.h (Note I)</t>
  </si>
  <si>
    <t>Less EPRI and EEI Dues</t>
  </si>
  <si>
    <r>
      <rPr>
        <sz val="9"/>
        <rFont val="Times New Roman"/>
        <family val="1"/>
      </rPr>
      <t>Note J</t>
    </r>
  </si>
  <si>
    <r>
      <rPr>
        <sz val="9"/>
        <rFont val="Times New Roman"/>
        <family val="1"/>
      </rPr>
      <t>Less Reg. Commission Expense Account 928</t>
    </r>
  </si>
  <si>
    <r>
      <rPr>
        <sz val="9"/>
        <rFont val="Times New Roman"/>
        <family val="1"/>
      </rPr>
      <t>Less: Non-safety Advertising account 930.1</t>
    </r>
  </si>
  <si>
    <r>
      <rPr>
        <sz val="9"/>
        <rFont val="Times New Roman"/>
        <family val="1"/>
      </rPr>
      <t>Plus Transmission Related Reg. Comm. Exp.</t>
    </r>
  </si>
  <si>
    <r>
      <rPr>
        <sz val="9"/>
        <rFont val="Times New Roman"/>
        <family val="1"/>
      </rPr>
      <t>Note K</t>
    </r>
  </si>
  <si>
    <r>
      <rPr>
        <sz val="9"/>
        <rFont val="Times New Roman"/>
        <family val="1"/>
      </rPr>
      <t>Plus Transmission Lease Payments in Acct 565</t>
    </r>
  </si>
  <si>
    <r>
      <rPr>
        <sz val="9"/>
        <rFont val="Times New Roman"/>
        <family val="1"/>
      </rPr>
      <t>Note V</t>
    </r>
  </si>
  <si>
    <r>
      <rPr>
        <sz val="9"/>
        <rFont val="Times New Roman"/>
        <family val="1"/>
      </rPr>
      <t>Account 566</t>
    </r>
  </si>
  <si>
    <r>
      <rPr>
        <sz val="9"/>
        <rFont val="Times New Roman"/>
        <family val="1"/>
      </rPr>
      <t>Amortization of Regulatory Asset</t>
    </r>
  </si>
  <si>
    <r>
      <rPr>
        <sz val="9"/>
        <rFont val="Times New Roman"/>
        <family val="1"/>
      </rPr>
      <t>Note E</t>
    </r>
  </si>
  <si>
    <r>
      <rPr>
        <sz val="9"/>
        <rFont val="Times New Roman"/>
        <family val="1"/>
      </rPr>
      <t>Misc. Transmission Expense (less amort. of regulatory asset)</t>
    </r>
  </si>
  <si>
    <t>321.97.b less line 14</t>
  </si>
  <si>
    <r>
      <rPr>
        <sz val="9"/>
        <rFont val="Times New Roman"/>
        <family val="1"/>
      </rPr>
      <t>Total Account 566</t>
    </r>
  </si>
  <si>
    <t>(Sum of Lines 14 through 15)" Ties to 321.97b</t>
  </si>
  <si>
    <r>
      <rPr>
        <sz val="9"/>
        <rFont val="Times New Roman"/>
        <family val="1"/>
      </rPr>
      <t>TOTAL O&amp;M</t>
    </r>
  </si>
  <si>
    <t>(Sum of Lines 1, 4, 10, 12, and 16 less Sum of Lines 2, 3, and 5 through 8)</t>
  </si>
  <si>
    <r>
      <rPr>
        <sz val="9"/>
        <rFont val="Times New Roman"/>
        <family val="1"/>
      </rPr>
      <t>DEPRECIATION EXPENSE</t>
    </r>
  </si>
  <si>
    <r>
      <rPr>
        <sz val="9"/>
        <rFont val="Times New Roman"/>
        <family val="1"/>
      </rPr>
      <t>336.7.b&amp;d</t>
    </r>
  </si>
  <si>
    <r>
      <rPr>
        <sz val="9"/>
        <rFont val="Times New Roman"/>
        <family val="1"/>
      </rPr>
      <t>336.10.b&amp;d, 336.1.b&amp;d</t>
    </r>
  </si>
  <si>
    <r>
      <rPr>
        <sz val="9"/>
        <rFont val="Times New Roman"/>
        <family val="1"/>
      </rPr>
      <t>Amortization of Abandoned Plant</t>
    </r>
  </si>
  <si>
    <r>
      <rPr>
        <sz val="9"/>
        <rFont val="Times New Roman"/>
        <family val="1"/>
      </rPr>
      <t>Note F</t>
    </r>
  </si>
  <si>
    <r>
      <rPr>
        <sz val="9"/>
        <rFont val="Times New Roman"/>
        <family val="1"/>
      </rPr>
      <t>TOTAL DEPRECIATION</t>
    </r>
  </si>
  <si>
    <t>(Sum of Lines 19 through 21)</t>
  </si>
  <si>
    <r>
      <rPr>
        <sz val="9"/>
        <rFont val="Times New Roman"/>
        <family val="1"/>
      </rPr>
      <t>TAXES OTHER THAN INCOME TAXES   (Note M)</t>
    </r>
  </si>
  <si>
    <r>
      <rPr>
        <sz val="9"/>
        <rFont val="Times New Roman"/>
        <family val="1"/>
      </rPr>
      <t>LABOR RELATED</t>
    </r>
  </si>
  <si>
    <r>
      <rPr>
        <sz val="9"/>
        <rFont val="Times New Roman"/>
        <family val="1"/>
      </rPr>
      <t>Payroll</t>
    </r>
  </si>
  <si>
    <t>263.l</t>
  </si>
  <si>
    <r>
      <rPr>
        <sz val="9"/>
        <rFont val="Times New Roman"/>
        <family val="1"/>
      </rPr>
      <t xml:space="preserve">Highway and vehicle
</t>
    </r>
  </si>
  <si>
    <t>PLANT RELATED</t>
  </si>
  <si>
    <r>
      <rPr>
        <sz val="9"/>
        <rFont val="Times New Roman"/>
        <family val="1"/>
      </rPr>
      <t>Property</t>
    </r>
  </si>
  <si>
    <r>
      <rPr>
        <sz val="9"/>
        <rFont val="Times New Roman"/>
        <family val="1"/>
      </rPr>
      <t>Gross Receipts</t>
    </r>
  </si>
  <si>
    <r>
      <rPr>
        <sz val="9"/>
        <rFont val="Times New Roman"/>
        <family val="1"/>
      </rPr>
      <t>Other</t>
    </r>
  </si>
  <si>
    <r>
      <rPr>
        <sz val="9"/>
        <rFont val="Times New Roman"/>
        <family val="1"/>
      </rPr>
      <t>Payments in lieu of taxes</t>
    </r>
  </si>
  <si>
    <r>
      <rPr>
        <sz val="9"/>
        <rFont val="Times New Roman"/>
        <family val="1"/>
      </rPr>
      <t>TOTAL OTHER TAXES</t>
    </r>
  </si>
  <si>
    <r>
      <rPr>
        <sz val="9"/>
        <rFont val="Times New Roman"/>
        <family val="1"/>
      </rPr>
      <t>( Sum of Lines 25 through 31)</t>
    </r>
  </si>
  <si>
    <t xml:space="preserve">INCOME TAXES   </t>
  </si>
  <si>
    <r>
      <rPr>
        <sz val="9"/>
        <rFont val="Times New Roman"/>
        <family val="1"/>
      </rPr>
      <t>Note N</t>
    </r>
  </si>
  <si>
    <r>
      <t xml:space="preserve">T=1 - </t>
    </r>
    <r>
      <rPr>
        <sz val="9"/>
        <rFont val="Times New Roman"/>
        <family val="1"/>
      </rPr>
      <t>[(1 - SIT) * (1 - FIT)] / (1 - SIT * FIT * p)</t>
    </r>
  </si>
  <si>
    <r>
      <rPr>
        <sz val="9"/>
        <rFont val="Times New Roman"/>
        <family val="1"/>
      </rPr>
      <t>CIT=(T/1-T) * (1-(WCLTD/R)) =</t>
    </r>
  </si>
  <si>
    <t>WCLTD = Page 4, Line 15, R = Page 4, Line 18,  FIT &amp; SIT &amp; P = Note N</t>
  </si>
  <si>
    <r>
      <rPr>
        <sz val="9"/>
        <rFont val="Times New Roman"/>
        <family val="1"/>
      </rPr>
      <t>1 / (1 - T)  = (from line 34)</t>
    </r>
  </si>
  <si>
    <t>Amortized Investment Tax Credit (enter negative)</t>
  </si>
  <si>
    <t>266.8f (Note D)</t>
  </si>
  <si>
    <t>Deficient or (Excess) Deferred Income Taxes</t>
  </si>
  <si>
    <t>Attachment 10, Line 12, Col. (d) (Note Y)</t>
  </si>
  <si>
    <t>Tax Effect of Permanent Differences</t>
  </si>
  <si>
    <t>Note O</t>
  </si>
  <si>
    <t>Income Tax Calculation</t>
  </si>
  <si>
    <r>
      <rPr>
        <sz val="9"/>
        <rFont val="Times New Roman"/>
        <family val="1"/>
      </rPr>
      <t>(Line 35 times Line 48)</t>
    </r>
  </si>
  <si>
    <t>ITC Amortization Tax Adjustment</t>
  </si>
  <si>
    <t>Deficient or (Excess) Deferred  Income Tax Adjustment</t>
  </si>
  <si>
    <t>Attachment 10, Line 12, Col. (f) (Note Y)</t>
  </si>
  <si>
    <r>
      <rPr>
        <sz val="9"/>
        <rFont val="Times New Roman"/>
        <family val="1"/>
      </rPr>
      <t>Permanent Differences Tax Adjustment</t>
    </r>
  </si>
  <si>
    <r>
      <rPr>
        <sz val="9"/>
        <rFont val="Times New Roman"/>
        <family val="1"/>
      </rPr>
      <t>Total Income Taxes</t>
    </r>
  </si>
  <si>
    <t>( Sum of Lines 42 through 45)</t>
  </si>
  <si>
    <r>
      <rPr>
        <sz val="9"/>
        <rFont val="Times New Roman"/>
        <family val="1"/>
      </rPr>
      <t>RETURN</t>
    </r>
  </si>
  <si>
    <r>
      <rPr>
        <sz val="9"/>
        <rFont val="Times New Roman"/>
        <family val="1"/>
      </rPr>
      <t>Rate Base times Return</t>
    </r>
  </si>
  <si>
    <r>
      <rPr>
        <sz val="9"/>
        <rFont val="Times New Roman"/>
        <family val="1"/>
      </rPr>
      <t>(Page 2, Line 35 times Page 4, Line 18)</t>
    </r>
  </si>
  <si>
    <t>48a</t>
  </si>
  <si>
    <t>Rev Requirement before Incentive Return</t>
  </si>
  <si>
    <t>(Sum of Lines 17, 22, 32, 46, and 48)</t>
  </si>
  <si>
    <t>48b</t>
  </si>
  <si>
    <t>Incentive Return, Income Tax, Concessions, and Cost Containment Adjustment</t>
  </si>
  <si>
    <t>(Attachment 1, Page 3, Col 12, 13 &amp; 14a, Line 6)</t>
  </si>
  <si>
    <r>
      <rPr>
        <sz val="9"/>
        <rFont val="Times New Roman"/>
        <family val="1"/>
      </rPr>
      <t>GROSS REVENUE REQUIREMENT</t>
    </r>
  </si>
  <si>
    <t>( Sum of Lines  17, 22, 32, 46, 48, and 48b)</t>
  </si>
  <si>
    <t>Page 4 of 5</t>
  </si>
  <si>
    <t>SUPPORTING CALCULATIONS AND NOTES</t>
  </si>
  <si>
    <t>TRANSMISSION PLANT INCLUDED IN ISO RATES</t>
  </si>
  <si>
    <r>
      <rPr>
        <sz val="9"/>
        <rFont val="Times New Roman"/>
        <family val="1"/>
      </rPr>
      <t>Total Transmission plant</t>
    </r>
  </si>
  <si>
    <r>
      <rPr>
        <sz val="9"/>
        <rFont val="Times New Roman"/>
        <family val="1"/>
      </rPr>
      <t>(Page 2, Line 2, Col. 3)</t>
    </r>
  </si>
  <si>
    <t xml:space="preserve">Less Transmission plant excluded from ISO rates
</t>
  </si>
  <si>
    <t>(Note P)</t>
  </si>
  <si>
    <t>Less Transmission plant included in OATT Ancillary Service rates</t>
  </si>
  <si>
    <t>(Note S)</t>
  </si>
  <si>
    <r>
      <rPr>
        <sz val="9"/>
        <rFont val="Times New Roman"/>
        <family val="1"/>
      </rPr>
      <t>Transmission plant included in ISO rates</t>
    </r>
  </si>
  <si>
    <r>
      <rPr>
        <sz val="9"/>
        <rFont val="Times New Roman"/>
        <family val="1"/>
      </rPr>
      <t>(Line 1 minus Lines 2 and 3)</t>
    </r>
  </si>
  <si>
    <t>Percentage of Transmission plant included in ISO Rates</t>
  </si>
  <si>
    <r>
      <rPr>
        <sz val="9"/>
        <rFont val="Times New Roman"/>
        <family val="1"/>
      </rPr>
      <t>(Line 4 divided by Line 1) (If line 1 is zero, enter 1)</t>
    </r>
  </si>
  <si>
    <t xml:space="preserve">TP = </t>
  </si>
  <si>
    <r>
      <rPr>
        <sz val="9"/>
        <rFont val="Times New Roman"/>
        <family val="1"/>
      </rPr>
      <t>WAGES &amp; SALARY ALLOCATOR (W&amp;S)</t>
    </r>
  </si>
  <si>
    <r>
      <rPr>
        <sz val="9"/>
        <rFont val="Times New Roman"/>
        <family val="1"/>
      </rPr>
      <t>Form 1 Reference</t>
    </r>
  </si>
  <si>
    <t>$</t>
  </si>
  <si>
    <t>Allocation</t>
  </si>
  <si>
    <r>
      <rPr>
        <sz val="9"/>
        <rFont val="Times New Roman"/>
        <family val="1"/>
      </rPr>
      <t>354.20.b</t>
    </r>
  </si>
  <si>
    <r>
      <rPr>
        <sz val="9"/>
        <rFont val="Times New Roman"/>
        <family val="1"/>
      </rPr>
      <t>354.21.b</t>
    </r>
  </si>
  <si>
    <r>
      <rPr>
        <sz val="9"/>
        <rFont val="Times New Roman"/>
        <family val="1"/>
      </rPr>
      <t>354.23.b</t>
    </r>
  </si>
  <si>
    <t>W&amp;S Allocator</t>
  </si>
  <si>
    <r>
      <rPr>
        <sz val="9"/>
        <rFont val="Times New Roman"/>
        <family val="1"/>
      </rPr>
      <t>354.24,25,26.b</t>
    </r>
  </si>
  <si>
    <t>($ / Allocation)</t>
  </si>
  <si>
    <t>Total (W&amp;S Allocator is 1 if lines 7-10 are zero)</t>
  </si>
  <si>
    <t>(Sum of Lines 7 through 10)</t>
  </si>
  <si>
    <t>=</t>
  </si>
  <si>
    <r>
      <rPr>
        <sz val="9"/>
        <rFont val="Times New Roman"/>
        <family val="1"/>
      </rPr>
      <t>RETURN (R)</t>
    </r>
  </si>
  <si>
    <t>%</t>
  </si>
  <si>
    <t>Cost</t>
  </si>
  <si>
    <t>Weighted</t>
  </si>
  <si>
    <r>
      <rPr>
        <sz val="9"/>
        <rFont val="Times New Roman"/>
        <family val="1"/>
      </rPr>
      <t>Long Term Debt</t>
    </r>
  </si>
  <si>
    <t>Attachment 5, Line 8 (Notes Q &amp; R)</t>
  </si>
  <si>
    <t>WCLTD</t>
  </si>
  <si>
    <r>
      <rPr>
        <sz val="9"/>
        <rFont val="Times New Roman"/>
        <family val="1"/>
      </rPr>
      <t>Preferred Stock (112.3.c)</t>
    </r>
  </si>
  <si>
    <t>Attachment 5, Line 9 (Notes Q &amp; R)</t>
  </si>
  <si>
    <r>
      <rPr>
        <sz val="9"/>
        <rFont val="Times New Roman"/>
        <family val="1"/>
      </rPr>
      <t>Common Stock</t>
    </r>
  </si>
  <si>
    <t>Attachment 5, Line 10 (Notes Q, R, and T)</t>
  </si>
  <si>
    <r>
      <rPr>
        <sz val="9"/>
        <rFont val="Times New Roman"/>
        <family val="1"/>
      </rPr>
      <t>Total</t>
    </r>
  </si>
  <si>
    <r>
      <rPr>
        <sz val="9"/>
        <rFont val="Times New Roman"/>
        <family val="1"/>
      </rPr>
      <t>( Sum of Lines 15 through 17)</t>
    </r>
  </si>
  <si>
    <t>R</t>
  </si>
  <si>
    <t>ACCT 454 (RENT FROM ELECTRIC
PROPERTY)</t>
  </si>
  <si>
    <t>Attachment 9, Line 8, Col. C (Note U)</t>
  </si>
  <si>
    <t>ACCT 456 and 456.1 (OTHER ELECTRIC REVENUES)</t>
  </si>
  <si>
    <t>Attachment 9, Line 19, Col. C (Note A)</t>
  </si>
  <si>
    <t>Page 5 of 5</t>
  </si>
  <si>
    <r>
      <rPr>
        <sz val="9"/>
        <rFont val="Times New Roman"/>
        <family val="1"/>
      </rPr>
      <t>General Note: References to pages in this formula rate template are indicated as: (Page #, Line #, Col. #)</t>
    </r>
  </si>
  <si>
    <r>
      <rPr>
        <sz val="9"/>
        <rFont val="Times New Roman"/>
        <family val="1"/>
      </rPr>
      <t>References to data from FERC Form 1 are indicated as: #.y.x (page, line, column)</t>
    </r>
  </si>
  <si>
    <r>
      <rPr>
        <sz val="9"/>
        <rFont val="Times New Roman"/>
        <family val="1"/>
      </rPr>
      <t>Notes</t>
    </r>
  </si>
  <si>
    <t>A</t>
  </si>
  <si>
    <t>The revenues credited on page 1, lines 2-6, shall include only the amounts received by LSPGC for service rendered using facilities for which recovery is provided under this tariff. They do not include revenues associated with FERC annual charges, gross receipts taxes, or facilities not included in this template (e.g., direct assignment facilities and GSUs) which are not recovered under this Rate Formula Template.</t>
  </si>
  <si>
    <t>B</t>
  </si>
  <si>
    <t>Company will not have any grandfathered agreements. Therefore, this line shall remain zero.</t>
  </si>
  <si>
    <t>C</t>
  </si>
  <si>
    <t>Plant In Service, Accumulated Depreciation, and Depreciation Expenses shall exclude Asset Retirement Obligation amounts.</t>
  </si>
  <si>
    <t>D</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</si>
  <si>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</si>
  <si>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E</t>
  </si>
  <si>
    <t>Recovery of Regulatory Asset permitted only for pre-commercial and formation expenses as authorized by the Commission in Docket EL20-29. Recovery of any other regulatory assets requires authorization from the Commission. A carrying charge will be applied to the Regulatory Asset prior to the rate year when costs are first recovered.  This carrying charge shall not result in a higher amount of interest than is allowed for construction expenditures that accrue an AFUDC, and interest will be compounded no more than on a semi-annual basis.  This balance is subject to adjustment for Binding Cost Capital Commitments pursuant to the terms of the Gates &amp; Round Mountain APSA's.</t>
  </si>
  <si>
    <t>F</t>
  </si>
  <si>
    <t>Unamortized Abandoned Plant and Amortization of Abandoned Plant will be zero until the Commission accepts or approves recovery of the cost of Abandoned Plant. Utility must submit a Section 205 filing to recover the cost of abandoned plant.</t>
  </si>
  <si>
    <t>G</t>
  </si>
  <si>
    <t>Identified in FERC Form 1, or Company records if not so indicated on the FERC Form 1, as being transmission related.</t>
  </si>
  <si>
    <t>H</t>
  </si>
  <si>
    <t>Cash Working Capital assigned to transmission is one-eighth of O&amp;M allocated to transmission at page 3, line 17, column 5 minus amortization of Regulatory Asset at page 3, line 14, column 5.  Prepayments are the electric related prepayments booked to Account No. 165 and reported on page 111, line 57 in the Form 1.</t>
  </si>
  <si>
    <t>I</t>
  </si>
  <si>
    <t>The FERC's annual charges for the year assessed the Transmission Owner for service under this tariff.  To the extent the charges are separately identified on the FERC Form 1, page 350, column 1, the line number will be added to the source in Column 2 for reference.  Line item references can change from year to year.  Items not specifically identified in the FERC Form 1, page 350 will be obtained from Company books and records.</t>
  </si>
  <si>
    <t>J</t>
  </si>
  <si>
    <t>Page 3, Line 6 - Subtract all EPRI and EEI Annual Membership Dues listed in Form 1 at 353.f, all Regulatory Commission Expenses in account 928 itemized at 351.h, and non-safety related advertising included in Account 930.1.  Any lobbying expenses incurred by LSPGC shall be booked to Account 426.4 in accordance with the Uniform System of Accounts and, as a result, are not recoverable under the Formula Rate.</t>
  </si>
  <si>
    <t>K</t>
  </si>
  <si>
    <t>Page 3, Line 8-Add back Regulatory Commission Expenses directly related to transmission service, ISO filings, or transmission siting itemized at 351.h.</t>
  </si>
  <si>
    <t>M</t>
  </si>
  <si>
    <t>Includes only FICA, unemployment, highway, property, and other assessments charged in the current year.  Taxes related to income are excluded. Gross receipts taxes are not included in transmission revenue requirement in the Rate Formula Template, since they are recovered elsewhere. Enter the line number on page 262-63 of the Form 1 upon which each item is identified.  To the extent individual types of taxes are separately identified on the FERC Form 1, page 262, column a, the line number will be added to the source in Column 2 for reference.  Line item references can change from year to year.  Items not specifically identified in the FERC Form 1, page 262-63 will be obtained from Company books and records.</t>
  </si>
  <si>
    <t>N</t>
  </si>
  <si>
    <t xml:space="preserve">The currently effective income tax rate (T), where FIT is the federal income tax rate, SIT is the state income tax rate, and p is the percentage of federal income tax deductible for state income taxes. If the utility is taxed in more than one state, it must attach a work paper showing the name of each state and how the blended or composite SIT was computed. </t>
  </si>
  <si>
    <t>Inputs Required:</t>
  </si>
  <si>
    <t xml:space="preserve">FIT = </t>
  </si>
  <si>
    <t>(Federal Income Tax Rate)</t>
  </si>
  <si>
    <t xml:space="preserve">SIT = </t>
  </si>
  <si>
    <t>(State Income Tax Rate or Composite SIT)</t>
  </si>
  <si>
    <t xml:space="preserve">p = </t>
  </si>
  <si>
    <t>(percent of federal income tax deductible for state purposes)</t>
  </si>
  <si>
    <t>O</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</si>
  <si>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</si>
  <si>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P</t>
  </si>
  <si>
    <t>Removes transmission plant determined by Commission order to be state-jurisdictional according to the seven-factor test (until Form 1 balances are adjusted to reflect application of seven-factor test).</t>
  </si>
  <si>
    <t>Q</t>
  </si>
  <si>
    <t>The cost of debt will be determined based on the financing in place during each stage of project development using the method in Attachment 5.  A proxy debt rate will be used as supported in the initial section 205 filing until the actual Construction Debt is placed, at which point the actual cost of the Construction Debt financing will be reflected in the Formula Rate.
A hypothetical capital structure of 45% Equity and 55% debt will be used until the final of the four AC and DC Projects (Collinsville, Manning, Newark HVDC, Metcalf HVDC) is placed in service, or until otherwise authorized by the Commission.  Upon energization, equity is subject to a cap not to exceed 45% ("Equity Cap").</t>
  </si>
  <si>
    <t>Calculate rate base using 13 month average balance, except ADIT.  The calculation of ADIT is covered in Note D.</t>
  </si>
  <si>
    <t>S</t>
  </si>
  <si>
    <t>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</si>
  <si>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T</t>
  </si>
  <si>
    <t>LSPGC’s ROE Cap shall be 9.80%, inclusive of incentive adders.</t>
  </si>
  <si>
    <t>U</t>
  </si>
  <si>
    <t>Includes only income related to transmission facilities, such as pole attachments, rentals and special use from general ledger.</t>
  </si>
  <si>
    <t>V</t>
  </si>
  <si>
    <t>Add back any lease expense of transmission assets used to provide service under this tariff included in account 565. Amount to be obtained from company books and records.</t>
  </si>
  <si>
    <t>W</t>
  </si>
  <si>
    <t>DA = Direct Assignment; GP = Gross Plant Allocator (page 2, line 5); N/A = Not Applicable; NP = Net Plant Allocator (page 2, line 17); TP = Transmission Plant Allocator (page 4, line 5); WS = Wage and Salary Allocator (page 4, line 11).</t>
  </si>
  <si>
    <t>X</t>
  </si>
  <si>
    <t>Investment tax credit (ITC) is recorded in accordance with the deferral method of accounting and any normalization requirements that relate to the eligibility to claim the credit or the recapture of the credit.  The revenue requirement impact of any ITC will be supported by a work paper.</t>
  </si>
  <si>
    <t>Y</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</si>
  <si>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Deferred Income Tax Adjustment (page 3, line 44) is computed by multiplying each component of deficient or (excess) deferred income taxes by the applicable tax gross-up factor.  For each re-measurement of ADIT, the amounts entered as the Deficient or (Excess) Accumulated Deferred Income Taxes component of ADJUSTMENTS TO RATE BASE (page 2, line 22a) or as the Deficient or (Excess) Deferred Income Tax Adjustment component of INCOME TAXES (page 3, line 44) will be supported by Attachment 10 Excess or Deficient Accumulated Deferred Income Taxes - Summary)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</si>
  <si>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 xml:space="preserve"> </t>
  </si>
  <si>
    <t>Page 1 of 3</t>
  </si>
  <si>
    <t>Attachment 1</t>
  </si>
  <si>
    <t>To be completed in conjunction with Appendix III.</t>
  </si>
  <si>
    <t>Appendix III, Page, Line, Col.</t>
  </si>
  <si>
    <t>Allocator</t>
  </si>
  <si>
    <t>Gross Transmission Plant plus CWIP</t>
  </si>
  <si>
    <t>Appendix III, p 2, line 2, col 5 plus line 25, col 5 (Note A)</t>
  </si>
  <si>
    <t>Net Transmission Plant plus CWIP and Abandoned Plant</t>
  </si>
  <si>
    <t>Appendix III, p 2, line 14, col 5 plus line 25 &amp; 27, col 5 (Note B)</t>
  </si>
  <si>
    <t>O&amp;M EXPENSE</t>
  </si>
  <si>
    <t>Total O&amp;M Allocated to Transmission</t>
  </si>
  <si>
    <t>Appendix III, p 3, line 17, col 5</t>
  </si>
  <si>
    <t>Annual Allocation Factor for O&amp;M</t>
  </si>
  <si>
    <t>(line 3 divided by line 1, col 3)</t>
  </si>
  <si>
    <t>GENERAL AND INTANGIBLE (G&amp;I) DEPRECIATION EXPENSE</t>
  </si>
  <si>
    <t>Total G&amp;I Depreciation Expense</t>
  </si>
  <si>
    <t>Appendix III, p 3, line 20, col 5 (Note C)</t>
  </si>
  <si>
    <t>Annual Allocation Factor for G &amp; I Depreciation Expense</t>
  </si>
  <si>
    <t>(line 5 divided by line 1, col 3)</t>
  </si>
  <si>
    <t>TAXES OTHER THAN INCOME TAXES</t>
  </si>
  <si>
    <t>Total Other Taxes</t>
  </si>
  <si>
    <t>Appendix III, p 3, line 32, col 5</t>
  </si>
  <si>
    <t>Annual Allocation Factor for Other Taxes</t>
  </si>
  <si>
    <t>(line 7 divided by line 1, col 3)</t>
  </si>
  <si>
    <t>Less Revenue Credits</t>
  </si>
  <si>
    <t>Appendix III, p 1, line 6 col 5</t>
  </si>
  <si>
    <t>Annual Allocation Factor for Revenue Credits</t>
  </si>
  <si>
    <t>(line 9 divided by line 1, col 3)</t>
  </si>
  <si>
    <t>Annual Allocation Factor for Expense</t>
  </si>
  <si>
    <t>Sum of lines 4, 6, 8, and 10</t>
  </si>
  <si>
    <t xml:space="preserve">INCOME TAXES </t>
  </si>
  <si>
    <t>Total Income Taxes</t>
  </si>
  <si>
    <t>Appendix III, p 3, line 46, col 5</t>
  </si>
  <si>
    <t>Annual Allocation Factor for Income Taxes</t>
  </si>
  <si>
    <t>(line 12 divided by line 2, col 3)</t>
  </si>
  <si>
    <t>RETURN</t>
  </si>
  <si>
    <t>Return on Rate Base</t>
  </si>
  <si>
    <t>Appendix III, p 3, line 48, col 5</t>
  </si>
  <si>
    <t>Annual Allocation Factor for Return on Rate Base</t>
  </si>
  <si>
    <t>(line 14 divided by line 2, col 3)</t>
  </si>
  <si>
    <t>Annual Allocation Factor for Return</t>
  </si>
  <si>
    <t>Sum of lines 13 and 15</t>
  </si>
  <si>
    <t>Page 2 of 3</t>
  </si>
  <si>
    <t>This worksheet is used to compute project specific revenue requirements for any projects for which such calculation is required by CAISO. Other projects which comprise the remaining revenue requirement on Appendix III will not be entered on this schedule.</t>
  </si>
  <si>
    <t>Any hypothetical amounts or project names in a filed template will be removed and replaced with actual amounts in the first year actual values are available without the need for a section 205 filing to modify the template.</t>
  </si>
  <si>
    <t>(6)</t>
  </si>
  <si>
    <t>(7)</t>
  </si>
  <si>
    <t>(8)</t>
  </si>
  <si>
    <t>Line 
No.</t>
  </si>
  <si>
    <t>Project Name</t>
  </si>
  <si>
    <t>Rate Year</t>
  </si>
  <si>
    <t>Project Gross Plant</t>
  </si>
  <si>
    <t>Annual Expense Charge</t>
  </si>
  <si>
    <t>Project Net Plant</t>
  </si>
  <si>
    <t>Annual Return Charge</t>
  </si>
  <si>
    <t>(Note D)</t>
  </si>
  <si>
    <t>(Page 1, line 11)</t>
  </si>
  <si>
    <t>(Col. 3 * Col. 4)</t>
  </si>
  <si>
    <t>(Note E)</t>
  </si>
  <si>
    <t>(Page 1, line 16)</t>
  </si>
  <si>
    <t>(Col. 6 * Col. 7)</t>
  </si>
  <si>
    <t>Gates</t>
  </si>
  <si>
    <t>1b</t>
  </si>
  <si>
    <t>Round Mountain</t>
  </si>
  <si>
    <t>1c</t>
  </si>
  <si>
    <t>Project C</t>
  </si>
  <si>
    <t>Total Regional Facilities</t>
  </si>
  <si>
    <t>3a</t>
  </si>
  <si>
    <t>Project D</t>
  </si>
  <si>
    <t>3b</t>
  </si>
  <si>
    <t>Project E</t>
  </si>
  <si>
    <t>Total Local Facilities</t>
  </si>
  <si>
    <t>Other</t>
  </si>
  <si>
    <t>Annual Totals</t>
  </si>
  <si>
    <t>Page 3 of 3</t>
  </si>
  <si>
    <t>(9)</t>
  </si>
  <si>
    <t>(10)</t>
  </si>
  <si>
    <t>(11)</t>
  </si>
  <si>
    <t>(11a)</t>
  </si>
  <si>
    <t>(12)</t>
  </si>
  <si>
    <t>(12a)</t>
  </si>
  <si>
    <t>(13)</t>
  </si>
  <si>
    <t>(14)</t>
  </si>
  <si>
    <t>(14a)</t>
  </si>
  <si>
    <t>(14b)</t>
  </si>
  <si>
    <t>(15)</t>
  </si>
  <si>
    <t>(16)</t>
  </si>
  <si>
    <t>Project Depreciation/Amortization Expense</t>
  </si>
  <si>
    <t>Annual Revenue Requirement</t>
  </si>
  <si>
    <t>Incentive Return in Basis Points</t>
  </si>
  <si>
    <t>Schedule Guarantee Penalty in Basis Points</t>
  </si>
  <si>
    <t>Total Incentive Return and ROE Adjustments</t>
  </si>
  <si>
    <t>Ceiling Rate</t>
  </si>
  <si>
    <t>Competitive Concession</t>
  </si>
  <si>
    <t>Total Annual Revenue Requirement</t>
  </si>
  <si>
    <t>Project Cost Containment Adjustment</t>
  </si>
  <si>
    <t>Total ARR + Cost Containment Adjustment</t>
  </si>
  <si>
    <t>True-Up Adjustment</t>
  </si>
  <si>
    <t>Net Revenue Requirement</t>
  </si>
  <si>
    <t>(Note F)</t>
  </si>
  <si>
    <t>(Sum Col. 5 + Col. 9  + (Column 6 * Line 16))</t>
  </si>
  <si>
    <t>(Note G)</t>
  </si>
  <si>
    <t>(Note J)</t>
  </si>
  <si>
    <t xml:space="preserve"> ((Cols. 11+11a) / 100)*Col. 6*Att 2 Line 28)  (Note G)</t>
  </si>
  <si>
    <t>(Sum Col. 10 &amp; 12)</t>
  </si>
  <si>
    <t>(Note H)</t>
  </si>
  <si>
    <t>(Sum Col. 10 &amp; 12 Less Col. 13)</t>
  </si>
  <si>
    <t>(Att. 12_, Col. e)
(Note H)</t>
  </si>
  <si>
    <t>(Sum Col. 14 
&amp; 14a)</t>
  </si>
  <si>
    <t>(Note I)</t>
  </si>
  <si>
    <t>(Sum Col. 14b &amp; 15)</t>
  </si>
  <si>
    <t>Notes</t>
  </si>
  <si>
    <t>Gross Transmission Plant is that identified on page 2 line 2 of Appendix III inclusive of any CWIP or unamortized abandoned plant included in rate base when authorized by FERC order.</t>
  </si>
  <si>
    <t>Net Plant is that identified on page 2 line 14 of Appendix III inclusive of any CWIP or unamortized Abandoned Plant included in rate base when authorized by FERC order less any prefunded AFUDC, if applicable.  Refer to Attachment 1a for monthly values.</t>
  </si>
  <si>
    <t>General and Intangible Depreciation and Amortization Expense includes all expense not directly associated with a project, which is entered on page 3 , column 9.</t>
  </si>
  <si>
    <t>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For the Gates and Round Mountain projects only, the  initial investment is subject to Binding Capital Cost Cap as demonstrated in Attachment 11.</t>
  </si>
  <si>
    <t>Project Net Plant is the Project Gross Plant Identified in Column 3 less the associated Accumulated Depreciation plus Unamortized Abandoned Plant.  Refer to Attachment 1a for detail.</t>
  </si>
  <si>
    <t xml:space="preserve">Project Depreciation Expense is the actual value booked for the project (excluding General and Intangible depreciation) at Appendix III, page 3, line 19, plus amortization of Abandoned Plant at Appendix III, page 3, line 21.  For each project, yearly data for Column 9 are on Attachment 1a.  Depreciation Expense is Line 2, Column (15) minus Column (3), and Amortization of Abandoned Plant is the difference between Columns (3) and (15) on Line 4.  </t>
  </si>
  <si>
    <t xml:space="preserve">Requires approval by FERC of incentive return applicable to the specified project(s).  </t>
  </si>
  <si>
    <t>The Competitive Concession in Column (13) is the reduction in revenue, if any, that the company agreed to, for instance, to be selected to build facilities as the result of a competitive process and equals the amount by which the annual revenue requirement is reduced from the ceiling rate.  Amount determined in Attachment 11 for applicable rate year, entered as a negative value.  The Project Cost Containment Adjustment in Column (14a) is the adjustment, either negative or positive, to ARR in Column (14) reflecting the ARR Cap and Under-Collected ARR Tracker as determined on Attachment 12.</t>
  </si>
  <si>
    <t>True-Up Adjustment is calculated on the Project True-up Schedule for the relevant true-up year.</t>
  </si>
  <si>
    <t>Column (11a) may be used to apply a schedule guarantee penalty, in the form of a negative ROE adder, as specified on a project's Attachment 12.</t>
  </si>
  <si>
    <t>Page 1 of 1</t>
  </si>
  <si>
    <t>For the 12 months ended</t>
  </si>
  <si>
    <t>Attachment 1a</t>
  </si>
  <si>
    <t>Line No.</t>
  </si>
  <si>
    <t>Project
Transmission 
Gross Plant</t>
  </si>
  <si>
    <t>13-month average</t>
  </si>
  <si>
    <t>1d</t>
  </si>
  <si>
    <t>1e</t>
  </si>
  <si>
    <t>…</t>
  </si>
  <si>
    <t>Total Project Transmission Gross Plant</t>
  </si>
  <si>
    <t xml:space="preserve">Project
Transmission Accumulated Depreciation </t>
  </si>
  <si>
    <t>2a</t>
  </si>
  <si>
    <t>2b</t>
  </si>
  <si>
    <t>2c</t>
  </si>
  <si>
    <t>2d</t>
  </si>
  <si>
    <t>2e</t>
  </si>
  <si>
    <t>Total Project Transmission Accumulated Depreciation</t>
  </si>
  <si>
    <t xml:space="preserve">
Project CWIP</t>
  </si>
  <si>
    <t>3c</t>
  </si>
  <si>
    <t>3d</t>
  </si>
  <si>
    <t>3e</t>
  </si>
  <si>
    <t>Total Project CWIP</t>
  </si>
  <si>
    <t>Project 
Unamortized Abandoned Plant</t>
  </si>
  <si>
    <t>4a</t>
  </si>
  <si>
    <t>4b</t>
  </si>
  <si>
    <t>4c</t>
  </si>
  <si>
    <t>4d</t>
  </si>
  <si>
    <t>4e</t>
  </si>
  <si>
    <t>Total Project Unamortized Abandoned Plant</t>
  </si>
  <si>
    <t>Project
Transmission 
Net Plant</t>
  </si>
  <si>
    <t>13-month average
(Line 1 - Line 2 + Line 3 + Line 4)</t>
  </si>
  <si>
    <t>5a</t>
  </si>
  <si>
    <t>5b</t>
  </si>
  <si>
    <t>5c</t>
  </si>
  <si>
    <t>5d</t>
  </si>
  <si>
    <t>5e</t>
  </si>
  <si>
    <t>Total Project Transmission Net Plant</t>
  </si>
  <si>
    <t>Ties to Appendix III, p 2, line 14, col 5 plus line 25 &amp; 27, col 5; Used on Attachment 1, Column (6)</t>
  </si>
  <si>
    <t>Attachment 2</t>
  </si>
  <si>
    <t>Rate Base</t>
  </si>
  <si>
    <t>Appendix III, Page 2, Line 35, Col.5</t>
  </si>
  <si>
    <t>100 Basis Point Incentive Return</t>
  </si>
  <si>
    <t>Long Term Debt</t>
  </si>
  <si>
    <t xml:space="preserve">(Notes Q &amp; R from Appendix III) </t>
  </si>
  <si>
    <t>Preferred Stock</t>
  </si>
  <si>
    <t>Common Stock</t>
  </si>
  <si>
    <t>(Notes Q, R, &amp; T from Appendix III)</t>
  </si>
  <si>
    <t>Cost = Appendix III, Page 4, Line 17, plus 100 bp</t>
  </si>
  <si>
    <t>Total (sum lines 3-5)</t>
  </si>
  <si>
    <t>100 Basis Point Incentive Return multiplied by Rate Base (line 1 * line 6)</t>
  </si>
  <si>
    <t>INCOME TAXES</t>
  </si>
  <si>
    <t>T=1 - {[(1 - SIT) * (1 - FIT)] / (1 - SIT * FIT * p)} =</t>
  </si>
  <si>
    <t>CIT=(T/1-T) * (1-(WCLTD/R)) =</t>
  </si>
  <si>
    <t>Line 3</t>
  </si>
  <si>
    <t>FIT, SIT &amp; p are as given in Appendix II footnote N.</t>
  </si>
  <si>
    <t>1 / (1 - T)</t>
  </si>
  <si>
    <t>Line 9</t>
  </si>
  <si>
    <t>Amortized Investment Tax Credit (266.8f) (enter negative)</t>
  </si>
  <si>
    <t>Appendix III, Page 3, Line 39</t>
  </si>
  <si>
    <t>Appendix III, Page 3, Line 40</t>
  </si>
  <si>
    <t>Tax Effect of Permanent Differences (Note B)</t>
  </si>
  <si>
    <t>Appendix III, Page 3, Line 41</t>
  </si>
  <si>
    <t>Line 7 times Line 10</t>
  </si>
  <si>
    <t>Appendix III, Page 3, Line 43</t>
  </si>
  <si>
    <t>Deficient or (Excess) Deferred Income Tax Adjustment</t>
  </si>
  <si>
    <t>Appendix III, Page 3, Line 44</t>
  </si>
  <si>
    <t>Permanent Differences Tax Adjustment</t>
  </si>
  <si>
    <t>Appendix III, Page 3, Line 45</t>
  </si>
  <si>
    <t>Sum of Lines 17 through 20</t>
  </si>
  <si>
    <t>Return and Income Taxes with 100 basis point increase in ROE</t>
  </si>
  <si>
    <t>Return</t>
  </si>
  <si>
    <t>(Appendix III, page 3, line 48, col 5)</t>
  </si>
  <si>
    <t>Income Tax</t>
  </si>
  <si>
    <t>(Appendix III, page 3, line 46, col 5)</t>
  </si>
  <si>
    <t>Return and Income Taxes without 100 basis point increase in ROE</t>
  </si>
  <si>
    <t>Sum of Lines 23 and 24</t>
  </si>
  <si>
    <t>Incremental Return and Income Taxes for 100 basis point increase in ROE</t>
  </si>
  <si>
    <t>Line 22 less Line 25</t>
  </si>
  <si>
    <t>Net Transmission Plant</t>
  </si>
  <si>
    <t>Appendix III, page 2, line 14, col 5</t>
  </si>
  <si>
    <t>Incremental Return and Income Taxes for 100 basis point increase in ROE divided by Net Plant</t>
  </si>
  <si>
    <t>Line 26 divided by Line 27</t>
  </si>
  <si>
    <t>The 100 basis point increase in ROE is used only to determine the increase in return and income taxes associated with a 100 basis point increase in ROE and does not reflect what incentives the Commission may approve for a specific transmission project. The overall ROE inclusive of incentives is subject to the limitations noted in Appendix III, Note T.  Any ROE actual incentive must be approved by the Commission.</t>
  </si>
  <si>
    <t>The Tax Effect of Permanent Differences captures the differences in the income taxes due under the Federal and State calculations and the income taxes calculated in Appendix III that are not the result of a timing difference.</t>
  </si>
  <si>
    <t>Attachment 3</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</si>
  <si>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The utility will prepare this formula rate template with the actual inputs for the true-up year, with the resulting revenue requirement for each line being separately entered in Column E.  In Col. F, Col. C is subtracted from Col. E to calculate the true-up adjustment. Interest on the true-up is computed in Column G. Any adjustments to prior period true-ups are entered in Col. H.  Col. I computes the total true-up as the sum of Col. F, G, and H.</t>
  </si>
  <si>
    <t>Projected True-Up Year Revenue Requirement Calculation</t>
  </si>
  <si>
    <t>Actual True-Up Year Revenue Req.</t>
  </si>
  <si>
    <t>Annual True-Up Calculation</t>
  </si>
  <si>
    <t>True-Up Year</t>
  </si>
  <si>
    <t>-</t>
  </si>
  <si>
    <r>
      <t>Net Revenue Requirement</t>
    </r>
    <r>
      <rPr>
        <vertAlign val="superscript"/>
        <sz val="9"/>
        <rFont val="Times New Roman"/>
        <family val="1"/>
      </rPr>
      <t xml:space="preserve"> 1</t>
    </r>
  </si>
  <si>
    <t>% of Total Revenue  Requirement</t>
  </si>
  <si>
    <r>
      <t>True-Up Net Revenue Requirement</t>
    </r>
    <r>
      <rPr>
        <vertAlign val="superscript"/>
        <sz val="9"/>
        <rFont val="Times New Roman"/>
        <family val="1"/>
      </rPr>
      <t xml:space="preserve"> 2</t>
    </r>
  </si>
  <si>
    <t>Net Under/(Over) Collection  
(E)-(C)</t>
  </si>
  <si>
    <r>
      <t>True-Up Interest Income (Expense)</t>
    </r>
    <r>
      <rPr>
        <vertAlign val="superscript"/>
        <sz val="9"/>
        <rFont val="Times New Roman"/>
        <family val="1"/>
      </rPr>
      <t xml:space="preserve"> 3</t>
    </r>
    <r>
      <rPr>
        <sz val="9"/>
        <rFont val="Times New Roman"/>
        <family val="1"/>
      </rPr>
      <t xml:space="preserve"> (D) x (H, line 10)</t>
    </r>
  </si>
  <si>
    <r>
      <t>Prior Period Adjustment with Interest</t>
    </r>
    <r>
      <rPr>
        <vertAlign val="superscript"/>
        <sz val="9"/>
        <rFont val="Times New Roman"/>
        <family val="1"/>
      </rPr>
      <t xml:space="preserve"> 4</t>
    </r>
    <r>
      <rPr>
        <sz val="9"/>
        <rFont val="Times New Roman"/>
        <family val="1"/>
      </rPr>
      <t xml:space="preserve"> </t>
    </r>
  </si>
  <si>
    <t>Total True-Up        (F) + G) + (H)</t>
  </si>
  <si>
    <t>Remaining Appendix III</t>
  </si>
  <si>
    <t>Total Regional facilities</t>
  </si>
  <si>
    <t>6a</t>
  </si>
  <si>
    <t>6b</t>
  </si>
  <si>
    <t>Total Annual Revenue Requirements</t>
  </si>
  <si>
    <t>Total Interest on True-Up - Attachment 6</t>
  </si>
  <si>
    <t>Prior Period Adjustment</t>
  </si>
  <si>
    <t>Prior Period Adjustment (Note 4)</t>
  </si>
  <si>
    <t>Adjustment Amount</t>
  </si>
  <si>
    <t>Description of Adjustment</t>
  </si>
  <si>
    <t>Attachment 8</t>
  </si>
  <si>
    <t>1)</t>
  </si>
  <si>
    <t>From the Attachment 1, lines 1a through 6, col. 16 from the template in which the true-up year revenue requirement was initially projected.</t>
  </si>
  <si>
    <t>2)</t>
  </si>
  <si>
    <t>From True-Up revenue requirement template Attachment 1, lines 1a through 6, col. 14b.</t>
  </si>
  <si>
    <t>3)</t>
  </si>
  <si>
    <t>Interest due on the true up is calculated for the 24 month period from the start of the true-up year until the end of the year following the true-up year when the true up will be included in rates. Total True up Interest calculate on Attachment 6 and allocated to projects based on the percentage in Column D.</t>
  </si>
  <si>
    <t>4)</t>
  </si>
  <si>
    <t>Corrections to true-ups for previous rate years including interest will be computed on Attachment 8 and entered on the appropriate line 3-8 above.</t>
  </si>
  <si>
    <t>Page 1 of 2</t>
  </si>
  <si>
    <t>Attachment 4</t>
  </si>
  <si>
    <t>Gross Plant in Service</t>
  </si>
  <si>
    <t>LHFFU</t>
  </si>
  <si>
    <t>Working Capital</t>
  </si>
  <si>
    <t>Accumulated Depreciation</t>
  </si>
  <si>
    <t>Line No</t>
  </si>
  <si>
    <t>Month</t>
  </si>
  <si>
    <t>General &amp; Intangible</t>
  </si>
  <si>
    <t>CWIP in Rate Base</t>
  </si>
  <si>
    <t>Held for Future Use</t>
  </si>
  <si>
    <t>Materials &amp; Supplies</t>
  </si>
  <si>
    <t>Prepayments</t>
  </si>
  <si>
    <t>(a)</t>
  </si>
  <si>
    <t>(b)</t>
  </si>
  <si>
    <t xml:space="preserve">(c) </t>
  </si>
  <si>
    <t>(d)</t>
  </si>
  <si>
    <t xml:space="preserve">(e) </t>
  </si>
  <si>
    <t>(f)</t>
  </si>
  <si>
    <t>(g)</t>
  </si>
  <si>
    <t>(h)</t>
  </si>
  <si>
    <t>(i)</t>
  </si>
  <si>
    <t>(Note A)</t>
  </si>
  <si>
    <t>207.58.g for end of year, records for other months</t>
  </si>
  <si>
    <t>205.5.g &amp; 207.99.g for end of year, records for other months</t>
  </si>
  <si>
    <t>Note B - page 2, column C</t>
  </si>
  <si>
    <t>214.47.d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</si>
  <si>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</si>
  <si>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</si>
  <si>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</si>
  <si>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</si>
  <si>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December</t>
  </si>
  <si>
    <t>January</t>
  </si>
  <si>
    <t>February</t>
  </si>
  <si>
    <t>March</t>
  </si>
  <si>
    <t>April</t>
  </si>
  <si>
    <t>May</t>
  </si>
  <si>
    <t>June</t>
  </si>
  <si>
    <t>July</t>
  </si>
  <si>
    <t>August</t>
  </si>
  <si>
    <t>September</t>
  </si>
  <si>
    <t>October</t>
  </si>
  <si>
    <t>November</t>
  </si>
  <si>
    <t>Average of the 13 Monthly Balances</t>
  </si>
  <si>
    <t>Adjustments to Rate Base</t>
  </si>
  <si>
    <t>(j)</t>
  </si>
  <si>
    <t>(k)</t>
  </si>
  <si>
    <t xml:space="preserve">(l) </t>
  </si>
  <si>
    <t>Note C</t>
  </si>
  <si>
    <t>Page 2 of 2</t>
  </si>
  <si>
    <t>Reconciliation of CWIP in Rate Base to FERC Form 1 - Note B</t>
  </si>
  <si>
    <t>Total CWIP</t>
  </si>
  <si>
    <t>Less: CWIP and AFUDC Excluded from Rate Base</t>
  </si>
  <si>
    <t>CWIP allowed in Rate Base</t>
  </si>
  <si>
    <t>(c) = (a) - (b)</t>
  </si>
  <si>
    <t>216.b for end of year, records for other months</t>
  </si>
  <si>
    <t>Company records</t>
  </si>
  <si>
    <t>Unfunded Reserves   (Notes A and F and G)</t>
  </si>
  <si>
    <t>(b.i)</t>
  </si>
  <si>
    <t>(b.ii)</t>
  </si>
  <si>
    <t>List of all reserves</t>
  </si>
  <si>
    <t xml:space="preserve">FERC balance sheet account where reserves are recorded </t>
  </si>
  <si>
    <t>FERC income statement account where expenses are recorded</t>
  </si>
  <si>
    <t>Enter 1 if NOT in a trust or reserved account, enter zero (0) if included in a trust or reserved account</t>
  </si>
  <si>
    <t>Enter 1 if the accrual account is included in the formula rate, enter (0) if the accrual account is NOT included in the formula rate</t>
  </si>
  <si>
    <t>Enter the percentage paid for by customers less the percent associated with an offsetting liability on the balance sheet (Note H)</t>
  </si>
  <si>
    <t>Allocation (Plant or Labor Allocator)</t>
  </si>
  <si>
    <t>Amount Allocated, col. c x col. d x col. e x col. f x col. g</t>
  </si>
  <si>
    <t>42a</t>
  </si>
  <si>
    <t>Reserve 1</t>
  </si>
  <si>
    <t>42b</t>
  </si>
  <si>
    <t>Reserve 2</t>
  </si>
  <si>
    <t>Notes:</t>
  </si>
  <si>
    <t>Calculate using 13 month average balance.</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</si>
  <si>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</si>
  <si>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Recovery of a Regulatory Asset is permitted only for pre-commercial and formation expenses, and is subject to FERC approval before the amortization of the Regulatory Asset can be included in rates. Recovery of any other regulatory assets requires authorization from the Commission.</t>
  </si>
  <si>
    <t>Recovery of abandoned plant is limited to any abandoned plant recovery authorized by FERC.</t>
  </si>
  <si>
    <t xml:space="preserve">Reserved.  </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</si>
  <si>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 count (see Note H)).  Each unfunded reserve will be included on lines 42 above. The allocator in Col. (g) will be the same allocator used in the formula for the cost accruals to the account that is recovered under the Formula Rate.  Since reserves can be created by creating an offsetting balance sheet account, rather than through cost accruals, the amount to be deducted from rate base should exclude the portion offset by another balance sheet account.</t>
  </si>
  <si>
    <t>Not all unfunded reserves are created only from contributions from customers. Many are created by creating an offsetting liability in whole or in part.  Column (f) ensures only the portion of the unfunded reserve contributed by the customer (and not created by an offsetting liability) is a reduction to rate base.</t>
  </si>
  <si>
    <t>The inputs in Column (f) are the percentage of the unfunded reserve that was created by an offsetting liability. The percentage shown in Column (f) is then equal to the percentage that customers have contributed to the unfunded reserve.</t>
  </si>
  <si>
    <t>Attachment 5</t>
  </si>
  <si>
    <t>RETURN ON RATE BASE ( R )</t>
  </si>
  <si>
    <t>Long Term Interest (117, sum of 62.c through 67.c) (Note D)</t>
  </si>
  <si>
    <t>Preferred Dividends (118.29c) (positive number)</t>
  </si>
  <si>
    <t>Proprietary Capital (Line 25 (c))</t>
  </si>
  <si>
    <t xml:space="preserve">Less Preferred Stock (Line 9) </t>
  </si>
  <si>
    <t xml:space="preserve">Less Account 216.1 Undistributed Subsidiary Earnings (Line 25 (d))     </t>
  </si>
  <si>
    <t xml:space="preserve">Less Account 219 Accum. Other Comprehensive Income (Line 25 (e))        </t>
  </si>
  <si>
    <t xml:space="preserve">(Sum of Lines 3 through 6)   </t>
  </si>
  <si>
    <t>Line 25 (a), Note A and Appendix III Note Q</t>
  </si>
  <si>
    <t>=WCLTD</t>
  </si>
  <si>
    <t>Line 25 (b), Note B and Appendix  III Note Q</t>
  </si>
  <si>
    <t>Line 7, Note C  and Appendix III Notes Q and T</t>
  </si>
  <si>
    <t>(Sum of Lines 8 through 10)</t>
  </si>
  <si>
    <t>=R</t>
  </si>
  <si>
    <t xml:space="preserve">( c ) </t>
  </si>
  <si>
    <t xml:space="preserve">(d) </t>
  </si>
  <si>
    <t xml:space="preserve">( e ) </t>
  </si>
  <si>
    <t>Monthly Balances for Capital Structure</t>
  </si>
  <si>
    <t>Long Term Debt (112.24.c)</t>
  </si>
  <si>
    <t>Preferred Stock (112.3.c)</t>
  </si>
  <si>
    <t>Proprietary Capital (112.16.c)</t>
  </si>
  <si>
    <t>Undistributed Sub Earnings 216.1 (112.12.c)</t>
  </si>
  <si>
    <t>Accum Other Comp. Income 219 (112.15.c)</t>
  </si>
  <si>
    <t>13-Month Average</t>
  </si>
  <si>
    <t>Long Term debt balance will reflect the 13 month average of the balances, of which the 1st and 13th are found on page 112 lines 18.c to 21.c in the Form No. 1, the cost is calculated by dividing line 1 by the Long Term Debt balance on line 8.</t>
  </si>
  <si>
    <t>Preferred Stock balance will reflect the 13 month average of the balances, of which the 1st and 13th are found on page 112 line 3.c in the Form No. 1</t>
  </si>
  <si>
    <t>Common Stock balance will reflect the 13 month average of the balances, of which the 1st and 13th are found on Form 1 page 112 line 16.c less lines 3.c , 12.c, and 15.c</t>
  </si>
  <si>
    <t>Long-term interest will exclude any short-term interest included in FERC Account 430, Interest on Debt to Associated Companies</t>
  </si>
  <si>
    <t>Attachment 6</t>
  </si>
  <si>
    <t>Projected Revenue Requirement (Note A)</t>
  </si>
  <si>
    <t>Actual Net Revenue Requirement (Note B)</t>
  </si>
  <si>
    <t>Over (Under) Recovery</t>
  </si>
  <si>
    <t>Less</t>
  </si>
  <si>
    <t>Equals</t>
  </si>
  <si>
    <t>Note A - Projected ATRR for the true-up year from Page 1, Line 1 of Projection Appendix III minus Line 6 of Projection Appendix III.</t>
  </si>
  <si>
    <t>Note B - Actual Net ATRR for the true-up year from Page 1, Line 9 of True-Up Appendix III.</t>
  </si>
  <si>
    <t>Interest Rate on Amount of Refunds or Surcharges</t>
  </si>
  <si>
    <t>Over (Under) Recovery Plus Interest</t>
  </si>
  <si>
    <t>Monthly Interest Rate on Attachment 6a</t>
  </si>
  <si>
    <t>Months</t>
  </si>
  <si>
    <t>Calculated Interest</t>
  </si>
  <si>
    <t>Amortization</t>
  </si>
  <si>
    <t>Surcharge (Refund) Owed</t>
  </si>
  <si>
    <t>An over or under collection will be recovered pro rata over year collected, held for one year and returned pro rata over next year</t>
  </si>
  <si>
    <t>Calculation of Interest</t>
  </si>
  <si>
    <t>Monthly</t>
  </si>
  <si>
    <t>Annual</t>
  </si>
  <si>
    <t>January through December</t>
  </si>
  <si>
    <t>Over (Under) Recovery Plus Interest Amortized and Recovered Over 12 Months</t>
  </si>
  <si>
    <t>Total Amount of True-Up Adjustment</t>
  </si>
  <si>
    <t>Less Over (Under) Recovery</t>
  </si>
  <si>
    <t>Total Interest</t>
  </si>
  <si>
    <t>Attachment 6a</t>
  </si>
  <si>
    <t>This Attachment is used to compute the interest rate to be applied to each year's revenue requirement true-up.</t>
  </si>
  <si>
    <t>Applicable FERC Interest Rate (Note A):</t>
  </si>
  <si>
    <t>Average Rate</t>
  </si>
  <si>
    <t>Monthly Average Rate</t>
  </si>
  <si>
    <t>Note A - Lines 1-17 are the FERC interest rates under section 35.19a of the regulations for the period shown. Line 18 is the average of lines 1-17.</t>
  </si>
  <si>
    <t>Attachment 7</t>
  </si>
  <si>
    <t>INITIAL PROPOSED TRANSMISSION AND GENERAL PLANT DEPRECIATION RATES</t>
  </si>
  <si>
    <t>Initial Annual Depreciation Rates</t>
  </si>
  <si>
    <t>(Note A )</t>
  </si>
  <si>
    <t>INTANGIBLE PLANT</t>
  </si>
  <si>
    <t>Organization</t>
  </si>
  <si>
    <t>Franchises and Consents</t>
  </si>
  <si>
    <t>Computer Software</t>
  </si>
  <si>
    <t>Contributions in Aid of Construction</t>
  </si>
  <si>
    <t>Note B</t>
  </si>
  <si>
    <t>TRANSMISSION PLANT</t>
  </si>
  <si>
    <t>Fee Land</t>
  </si>
  <si>
    <t>Land Rights</t>
  </si>
  <si>
    <t>Structures &amp; Improvements</t>
  </si>
  <si>
    <t>Station Equipment</t>
  </si>
  <si>
    <t>Towers &amp; Fixtures</t>
  </si>
  <si>
    <t>Poles &amp; Fixtures</t>
  </si>
  <si>
    <t>Overhead Conductors &amp; Devices</t>
  </si>
  <si>
    <t>Underground Conduit</t>
  </si>
  <si>
    <t>Underground Conductor and Devices</t>
  </si>
  <si>
    <t>Roads and Trails</t>
  </si>
  <si>
    <t>GENERAL PLANT</t>
  </si>
  <si>
    <t>Office Furniture &amp; Equipment</t>
  </si>
  <si>
    <t>Computer Hardware</t>
  </si>
  <si>
    <t>Transportation Equipment</t>
  </si>
  <si>
    <t>Stores Equipment</t>
  </si>
  <si>
    <t>Communication Equipment</t>
  </si>
  <si>
    <t>These depreciation rates will not be changed absent a FERC order.</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</si>
  <si>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</si>
  <si>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Calendar Year</t>
  </si>
  <si>
    <t>Description</t>
  </si>
  <si>
    <t>Revenue Impact of Correction</t>
  </si>
  <si>
    <t>Revenue Requirement</t>
  </si>
  <si>
    <t>Filing Name and Date</t>
  </si>
  <si>
    <t>Original Revenue Requirement</t>
  </si>
  <si>
    <t>Description of Correction 1</t>
  </si>
  <si>
    <t>Description of Correction 2</t>
  </si>
  <si>
    <t>Total Corrections</t>
  </si>
  <si>
    <t>Line 4 + 5</t>
  </si>
  <si>
    <t>Corrected Revenue Requirement</t>
  </si>
  <si>
    <t>Line 2 + 7</t>
  </si>
  <si>
    <t>Line 7</t>
  </si>
  <si>
    <t>Average Monthly FERC Refund Rate</t>
  </si>
  <si>
    <t>Note A</t>
  </si>
  <si>
    <t>Number of Months of Interest</t>
  </si>
  <si>
    <t>Interest on Correction</t>
  </si>
  <si>
    <t>Line 12 x 14 x 15</t>
  </si>
  <si>
    <t>Total Annual Amount Due from / (to) Customers</t>
  </si>
  <si>
    <t>Line 12 + 16</t>
  </si>
  <si>
    <t>The interest rate on corrections will be the average monthly FERC interest rate for the period from the beginning of the year being corrected through the most recent  month available as of the time the correction is computed and included in an annual filing.</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</si>
  <si>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</si>
  <si>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Attachment 9</t>
  </si>
  <si>
    <t>Less: Non Transmission</t>
  </si>
  <si>
    <t>Transmission-related</t>
  </si>
  <si>
    <t>Account 454 - Rent from Electric Property</t>
  </si>
  <si>
    <t>Joint pole attachments - telephone</t>
  </si>
  <si>
    <r>
      <rPr>
        <sz val="9"/>
        <rFont val="Times New Roman"/>
        <family val="1"/>
      </rPr>
      <t>Company books</t>
    </r>
  </si>
  <si>
    <t>Joint pole attachments - cable</t>
  </si>
  <si>
    <t>Underground rentals</t>
  </si>
  <si>
    <t>Transmission tower wireless rentals</t>
  </si>
  <si>
    <t>Other rentals</t>
  </si>
  <si>
    <t>Account 454 Revenue Credit</t>
  </si>
  <si>
    <t>Form 1 300.19.b</t>
  </si>
  <si>
    <t>Account 456 and 456.1 Other Operating Revenues</t>
  </si>
  <si>
    <t>CAISO NITS</t>
  </si>
  <si>
    <t>CAISO Point to Point</t>
  </si>
  <si>
    <t>Over/Under recovery deferral</t>
  </si>
  <si>
    <t>Other CAISO revenues</t>
  </si>
  <si>
    <r>
      <rPr>
        <sz val="9"/>
        <rFont val="Times New Roman"/>
        <family val="1"/>
      </rPr>
      <t>Total Per Books</t>
    </r>
  </si>
  <si>
    <t>(300.21.b + 300.22.b)</t>
  </si>
  <si>
    <t>Less: Revenues received pursuant to this Formula Rate</t>
  </si>
  <si>
    <r>
      <rPr>
        <sz val="9"/>
        <rFont val="Times New Roman"/>
        <family val="1"/>
      </rPr>
      <t>Less: Over/Under recovery deferral</t>
    </r>
  </si>
  <si>
    <t>Less: Revenue Credits included in the TRBAA</t>
  </si>
  <si>
    <t>Account 456 and 456.1 Revenue Credit</t>
  </si>
  <si>
    <t>(Line 15 - line 16 - line 17 - line 18)</t>
  </si>
  <si>
    <r>
      <rPr>
        <b/>
        <sz val="9"/>
        <rFont val="Times New Roman"/>
        <family val="1"/>
      </rPr>
      <t>Total Revenue Credits</t>
    </r>
  </si>
  <si>
    <t>(Line 8 + line 19)</t>
  </si>
  <si>
    <t>All 454 and 456.1 revenues will be detailed from Company books and records or FERC Form 1, and additional rows added if necessary.  Non-transmission-related amounts will be deducted to determine transmission-related amounts.</t>
  </si>
  <si>
    <t>Attachment 10 - Excess or Deficient Accumulated Deferred Income Taxes - Summary</t>
  </si>
  <si>
    <t xml:space="preserve">Line No. </t>
  </si>
  <si>
    <t xml:space="preserve">The primary purposes of this worksheet are to: 
 - reconcile the amounts of regulatory assets and liabilities comprising the rate base adjustment mechanism on Appendix III, Page 2, Line 22a (ADJUSTMENTS TO RATE BASE &gt; Deficient or (Excess) ADIT) as of the beginning and end of the current test period (summarized beginning at Line 3 below) and 
- to support the amount of excess deferred tax expense or benefit recognized due to enacted change(s) in tax rate(s) on Appendix III, Page 3, Line 40 (INCOME TAXES &gt; Deficient or (Excess) Deferred Income Taxes) and the effect of such excess deferred tax expense or benefit on the revenue requirement as reflected in the income tax allowance adjustment mechanism on Appendix III, Page 3, Line 44 (INCOME TAXES &gt; 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</si>
  <si>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Rate Base Adjustment Mechanism - Summary</t>
  </si>
  <si>
    <t>Account</t>
  </si>
  <si>
    <t>References</t>
  </si>
  <si>
    <t>182.3 (debit or &lt;credit&gt;)</t>
  </si>
  <si>
    <t>254 (debit or &lt;credit&gt;)</t>
  </si>
  <si>
    <t>Total Deficient or (Excess) ADIT (sum of lines 5-6)</t>
  </si>
  <si>
    <t>To Appendix III, Page 2, Line 22a, Col. (3)</t>
  </si>
  <si>
    <t>The amounts summarized above are computed in the Rate Base Adjustment Mechanism-Reconciliation of Beginning and End of Test Period Balances section of the worksheet with proration and averaging of activity during the test period computed in different section of Attachment 10.1 for projected revenue requirement calculations and actual revenue requirement calculations.</t>
  </si>
  <si>
    <t>Income Tax Allowance Adjustment Mechanism - Summary</t>
  </si>
  <si>
    <t>(c)</t>
  </si>
  <si>
    <t>(e)</t>
  </si>
  <si>
    <t>Amortization or Mitigation of Deficient or &lt;Excess&gt; ADIT</t>
  </si>
  <si>
    <t>Tax Gross-up Factor</t>
  </si>
  <si>
    <t>Amortization or Mitigation with Tax Gross-up</t>
  </si>
  <si>
    <t>[Insert rows as necessary]</t>
  </si>
  <si>
    <t>To Appendix III, Page 3, Line 40, Col. (3)</t>
  </si>
  <si>
    <t>To Appendix III, Page 3, Line 44, Col. (3)</t>
  </si>
  <si>
    <t xml:space="preserve">[Explanatory statements as needed]  </t>
  </si>
  <si>
    <t>Rate Base Adjustment Mechanism - Reconciliation of Beginning and End of Test Period Balances</t>
  </si>
  <si>
    <t>Description (+ = debit, &lt;&gt; = credit)</t>
  </si>
  <si>
    <t>Balance at Beginning of Year</t>
  </si>
  <si>
    <t>Re-measurement of ADIT</t>
  </si>
  <si>
    <t>Annual Amortization (Note 4)</t>
  </si>
  <si>
    <t>Other Adjustments
(Note 5)</t>
  </si>
  <si>
    <t>Balance at End of Year 
(d)+(e)+(f)+
(g)</t>
  </si>
  <si>
    <t>Whether subject to normalization rules
(Note 6)</t>
  </si>
  <si>
    <t>Amortization period and method</t>
  </si>
  <si>
    <t>Total for account 182.3</t>
  </si>
  <si>
    <t>FN1. pg 232</t>
  </si>
  <si>
    <t>Total for account 254</t>
  </si>
  <si>
    <t>FN1. pg 278</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</si>
  <si>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10.1 for projected revenue requirement and actual revenue requirement. </t>
    </r>
  </si>
  <si>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</si>
  <si>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</si>
  <si>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</si>
  <si>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</si>
  <si>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Debit or &lt;Credit&gt; to Account 410.1</t>
  </si>
  <si>
    <t>Debit or &lt;Credit&gt; to Account 411.1</t>
  </si>
  <si>
    <t>Debit or &lt;Credit&gt; to Account 190</t>
  </si>
  <si>
    <t>Debit or &lt;Credit&gt; to Account 283</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</si>
  <si>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</si>
  <si>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</si>
  <si>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</si>
  <si>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</si>
  <si>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</si>
  <si>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</si>
  <si>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</si>
  <si>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</si>
  <si>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</si>
  <si>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</si>
  <si>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</si>
  <si>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</si>
  <si>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</si>
  <si>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</si>
  <si>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</si>
  <si>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</si>
  <si>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</si>
  <si>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</si>
  <si>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</si>
  <si>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</si>
  <si>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</si>
  <si>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</si>
  <si>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</si>
  <si>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</si>
  <si>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[name of tax law change]</t>
  </si>
  <si>
    <t xml:space="preserve">Additional information is provided in Note </t>
  </si>
  <si>
    <t xml:space="preserve">Re-measurement entry </t>
  </si>
  <si>
    <t>Debit or &lt;Credit&gt;</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</si>
  <si>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</si>
  <si>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</si>
  <si>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</si>
  <si>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</si>
  <si>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</si>
  <si>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</si>
  <si>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</si>
  <si>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</si>
  <si>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</si>
  <si>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Account 410.1</t>
  </si>
  <si>
    <t>Account 411.1</t>
  </si>
  <si>
    <t>Account 410.2</t>
  </si>
  <si>
    <t>Account 411.2</t>
  </si>
  <si>
    <t>[Insert additional analysis.]</t>
  </si>
  <si>
    <t xml:space="preserve">Note 1b - Summary of </t>
  </si>
  <si>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</si>
  <si>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11"/>
        <rFont val="Times New Roman"/>
        <family val="1"/>
      </rPr>
      <t>Note 3</t>
    </r>
    <r>
      <rPr>
        <sz val="11"/>
        <rFont val="Times New Roman"/>
        <family val="1"/>
      </rPr>
      <t xml:space="preserve"> - [Complete to support information above.]</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</si>
  <si>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</si>
  <si>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1"/>
        <rFont val="Times New Roman"/>
        <family val="1"/>
      </rPr>
      <t>Note 5</t>
    </r>
    <r>
      <rPr>
        <sz val="11"/>
        <rFont val="Times New Roman"/>
        <family val="1"/>
      </rPr>
      <t xml:space="preserve"> - [Complete to support information above.]</t>
    </r>
  </si>
  <si>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</si>
  <si>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t>[Continuation of note with respect to particular changes in tax law.]</t>
  </si>
  <si>
    <t>[Insert additional notes as needed.]</t>
  </si>
  <si>
    <t xml:space="preserve">Attachment 10.1 - Regulatory Assets/Liabilities for Deficient/Excess ADIT - Averaging and Proration Adjustments </t>
  </si>
  <si>
    <t>Support for Attachment 10 (Excess or Deficient Accumulated Deferred Income Taxes - Summary)</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</si>
  <si>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</si>
  <si>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</si>
  <si>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</si>
  <si>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r>
      <rPr>
        <b/>
        <sz val="1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</si>
  <si>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</si>
  <si>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</si>
  <si>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</si>
  <si>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</si>
  <si>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</si>
  <si>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</si>
  <si>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</si>
  <si>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</si>
  <si>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</si>
  <si>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</si>
  <si>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</si>
  <si>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</si>
  <si>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</si>
  <si>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</si>
  <si>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10, Line 5</t>
  </si>
  <si>
    <t>Columns (i) through (n) are not used for the calculation of the projected revenue requirement</t>
  </si>
  <si>
    <t>(l)</t>
  </si>
  <si>
    <t>(m)</t>
  </si>
  <si>
    <t>(n)</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</si>
  <si>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</si>
  <si>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</si>
  <si>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</si>
  <si>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</si>
  <si>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</si>
  <si>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</si>
  <si>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</si>
  <si>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</si>
  <si>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</si>
  <si>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</si>
  <si>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</si>
  <si>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</si>
  <si>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</si>
  <si>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prior month (d) + (c)</t>
  </si>
  <si>
    <t>Line 2</t>
  </si>
  <si>
    <t>[(c) x (e) / (f)]</t>
  </si>
  <si>
    <t>prior month (h) + (g)</t>
  </si>
  <si>
    <t>(i) - (c) 
 [Note 4]</t>
  </si>
  <si>
    <t>[Note 5]</t>
  </si>
  <si>
    <t>[Note 6]</t>
  </si>
  <si>
    <t>[Note 7]</t>
  </si>
  <si>
    <t>(k) + (l) + (m) 
[Note 8]</t>
  </si>
  <si>
    <t>December 31,</t>
  </si>
  <si>
    <t>NA</t>
  </si>
  <si>
    <t xml:space="preserve">January </t>
  </si>
  <si>
    <t xml:space="preserve">March </t>
  </si>
  <si>
    <t xml:space="preserve">August </t>
  </si>
  <si>
    <t xml:space="preserve">Total </t>
  </si>
  <si>
    <r>
      <rPr>
        <b/>
        <sz val="11"/>
        <rFont val="Times New Roman"/>
        <family val="1"/>
      </rPr>
      <t>Note 2</t>
    </r>
    <r>
      <rPr>
        <sz val="11"/>
        <rFont val="Times New Roman"/>
        <family val="1"/>
      </rPr>
      <t xml:space="preserve"> - </t>
    </r>
  </si>
  <si>
    <t>Account 254 - Other Regulatory Liabilities (portion related to deficient or excess ADIT)</t>
  </si>
  <si>
    <t>To Att. 10, Line 6</t>
  </si>
  <si>
    <r>
      <rPr>
        <b/>
        <sz val="11"/>
        <rFont val="Times New Roman"/>
        <family val="1"/>
      </rPr>
      <t>Note 3</t>
    </r>
    <r>
      <rPr>
        <sz val="11"/>
        <rFont val="Times New Roman"/>
        <family val="1"/>
      </rPr>
      <t xml:space="preserve"> - </t>
    </r>
  </si>
  <si>
    <r>
      <rPr>
        <b/>
        <sz val="11"/>
        <rFont val="Times New Roman"/>
        <family val="1"/>
      </rPr>
      <t xml:space="preserve">Note 4  </t>
    </r>
    <r>
      <rPr>
        <sz val="1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</si>
  <si>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 xml:space="preserve">Note 5  </t>
    </r>
    <r>
      <rPr>
        <sz val="1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</si>
  <si>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 xml:space="preserve">Note 6  </t>
    </r>
    <r>
      <rPr>
        <sz val="1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</si>
  <si>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</si>
  <si>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 xml:space="preserve">Note 8  </t>
    </r>
    <r>
      <rPr>
        <sz val="1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</si>
  <si>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10.2 - Re-measurement of ADIT and Tax-related Regulatory Assets and Liabilities Resulting from the Tax Change Identified in Line 1</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</si>
  <si>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10).  The journal entry to record the remeasurements (Line 16) is based on the differences in balances of accounts recorded prior to the change in law (columns (d)-(h)) and activity in other accounts resulting from the remeasurement (columns (i)-(n)).  The remeasurement entry is also included in Att. 10.  The accounting is further described in Att. 10, Note 2. </t>
  </si>
  <si>
    <t>This worksheet will be included in support of the revenue requirement computation until the excess or deficient ADIT is fully amortized.  A similar worksheet will be used for subsequent changes in tax law resulting in re-measurement of ADIT.</t>
  </si>
  <si>
    <t>Balances and rates prior to remeasurement</t>
  </si>
  <si>
    <t>[tax rate]</t>
  </si>
  <si>
    <t>[1/(1-tax rate)]</t>
  </si>
  <si>
    <t>Temporary Difference</t>
  </si>
  <si>
    <t>Item</t>
  </si>
  <si>
    <t>Normalized?</t>
  </si>
  <si>
    <t>Remeasured balances and rates</t>
  </si>
  <si>
    <t>Other accounts affected by remeasurement</t>
  </si>
  <si>
    <t>Remeasurement journal entry:  debt or &lt;credit&gt; (to Attachment 10)</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</si>
  <si>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</si>
  <si>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</si>
  <si>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</si>
  <si>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</si>
  <si>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</si>
  <si>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</si>
  <si>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</si>
  <si>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Attachment 11</t>
  </si>
  <si>
    <r>
      <t>This worksheet will be used by LS Power Grid California, LLC (“LSPGC”) to demonstrate compliance with t</t>
    </r>
    <r>
      <rPr>
        <sz val="10"/>
        <rFont val="Times New Roman"/>
        <family val="1"/>
      </rPr>
      <t>he binding cost containment</t>
    </r>
    <r>
      <rPr>
        <sz val="10"/>
        <color rgb="FF000000"/>
        <rFont val="Times New Roman"/>
        <family val="1"/>
      </rPr>
      <t xml:space="preserve"> commitments made for the Gates and Round Mountain Projects (together the “Projects”) in the Approved Project Sponsor Agreements between LSPGC and the California Independent System Operator Corporation dated May 19, 2020 (“Gates APSA”), and July 15, 2020 (“Round Mountain APSA”) (toget</t>
    </r>
    <r>
      <rPr>
        <sz val="10"/>
        <rFont val="Times New Roman"/>
        <family val="1"/>
      </rPr>
      <t>her the</t>
    </r>
    <r>
      <rPr>
        <sz val="10"/>
        <color rgb="FFFF0000"/>
        <rFont val="Times New Roman"/>
        <family val="1"/>
      </rPr>
      <t xml:space="preserve"> </t>
    </r>
    <r>
      <rPr>
        <sz val="10"/>
        <color rgb="FF000000"/>
        <rFont val="Times New Roman"/>
        <family val="1"/>
      </rPr>
      <t>“APSAs”).</t>
    </r>
  </si>
  <si>
    <t>Categorization of Form No. 1 Gross Plant and Unamortized Regulatory Asset</t>
  </si>
  <si>
    <t>LSPGC will report its regulatory asset and gross plant in service in FERC Form No. 1 page 232 line 44 column f and FERC Form No. 1 page 207 line 104 column g, respectively, which may include initial Project Costs and Excluded Costs (as defined in the APSAs).</t>
  </si>
  <si>
    <t>Gates Amount</t>
  </si>
  <si>
    <t>Round Mountain Amount</t>
  </si>
  <si>
    <t>Total Gross Plant in Service (Line 1a + Line 1b)</t>
  </si>
  <si>
    <t>Gross Plant In Service – Project Costs (other than Excluded Costs)</t>
  </si>
  <si>
    <t>Gross Plant In Service – Excluded Costs</t>
  </si>
  <si>
    <t>Total Unamortized Regulatory Asset (Line 2a + Line 2b)</t>
  </si>
  <si>
    <t>Unamortized Regulatory Asset – Project Costs (other than Excluded Costs)</t>
  </si>
  <si>
    <t>Unamortized Regulatory Asset – Excluded Costs</t>
  </si>
  <si>
    <r>
      <t>Total reported in FERC Form 1, 207.104</t>
    </r>
    <r>
      <rPr>
        <sz val="10"/>
        <color rgb="FF000000"/>
        <rFont val="Times New Roman"/>
        <family val="1"/>
      </rPr>
      <t>.g</t>
    </r>
  </si>
  <si>
    <t>Total reported in FERC Form 1, 232.44.f</t>
  </si>
  <si>
    <t>Project Costs and Excluded Costs as defined in the APSAs</t>
  </si>
  <si>
    <t>Binding  Capital Cost Cap</t>
  </si>
  <si>
    <t>Article 10.1.1 and Appendix E to each of the APSAs reflect LSPGC’s commitment that it will not seek recovery or a return on any cost for the Projects, as defined in the APSAs, above the specified Binding Capital Cost Caps.  The Binding Capital Cost Caps for Gates and Round Mountain are $68.3 million, and $75.5 million, respectively (subject to adjustments, deviations and exclusions pursuant to the terms of the APSAs regarding Excluded Costs). If the actual Project Costs for either Project net of Excluded Costs exceed the applicable Binding Capital Cost Cap, LSPGC will first adjust the Regulatory Asset and then, if necessary, the Gross Plant in Service amount for the applicable Project prior to populating Attachment 4 as demonstrated below.</t>
  </si>
  <si>
    <t>Actual Project Costs other than Excluded Costs (Line 1a + Line 1b)</t>
  </si>
  <si>
    <t>Binding Capital Cost Cap</t>
  </si>
  <si>
    <t>Project Costs in excess of Binding Capital Cost Cap, if any (Line 1 - Line 2)</t>
  </si>
  <si>
    <t>Adjustment to Project Costs to meet Binding Capital Cost Cap if necessary (Line 4a + Line 4b)</t>
  </si>
  <si>
    <t>Adjustment to Project Costs in Unamortized Regulatory Asset to comply with Binding Capital Cost Cap, if necessary</t>
  </si>
  <si>
    <t>Adjustment to Project Costs in Gross Plant in Service to comply with Binding Capital Cost Cap, if necessary</t>
  </si>
  <si>
    <t>Project Costs other than Excluded Costs after adjustment (Line 5a + Line 5b)</t>
  </si>
  <si>
    <t>Adjusted Gross Plant In Service other than Excluded Costs (Line 1a + Line 4b)</t>
  </si>
  <si>
    <t>Adjusted Unamortized Regulatory Asset other than Excluded Costs (Line 1b + Line 4a)</t>
  </si>
  <si>
    <t>Total Project Costs included in rates after adjustment (Line 6a + Line 6b)</t>
  </si>
  <si>
    <t>Adjusted Gross Plant In Service included in rates, (Line 5a + Excluded Costs)</t>
  </si>
  <si>
    <t>Adjusted Unamortized Regulatory Asset included in rates, (Line 5b + Excluded Costs)</t>
  </si>
  <si>
    <t>Actual costs other than Excluded Costs as defined in the APSAs (from Section 1 above)</t>
  </si>
  <si>
    <t>As defined in the APSAs.</t>
  </si>
  <si>
    <t>If Line 2 is greater than Line 1, excess is zero.</t>
  </si>
  <si>
    <t>The sum of Line 3 and Line 4 must be zero.</t>
  </si>
  <si>
    <t>If Line 3 is zero, adjustment is zero. Otherwise, if Line 1b is greater than or equal to Line 3, adjustment is the negative of Line 3.  If Line 1b is less than Line 3, adjustment is the negative of Line 1a.</t>
  </si>
  <si>
    <t>If Line 1b is less than Line 3, adjustment is the negative difference between Line 1b and Line 3.  Otherwise, adjustment is zero.</t>
  </si>
  <si>
    <t>This amount shall not exceed the Binding Capital Cost Cap</t>
  </si>
  <si>
    <t>Input the sum of Gates and RM results into Attachment 4, Page 1, Columns b and c.</t>
  </si>
  <si>
    <t>Input the sum of Gates and RM results into Attachment 4, Page 1, Column k.</t>
  </si>
  <si>
    <t xml:space="preserve"> Return on Equity</t>
  </si>
  <si>
    <r>
      <t xml:space="preserve">Appendix E to each of the APSAs memorializes LSPGC’s commitment to not seek or reflect in its rates a return on equity (“ROE”) in excess of  9.80% (inclusive of all ROE adders/incentives). </t>
    </r>
    <r>
      <rPr>
        <i/>
        <strike/>
        <sz val="10"/>
        <color rgb="FFFF0000"/>
        <rFont val="Times New Roman"/>
        <family val="1"/>
      </rPr>
      <t xml:space="preserve"> </t>
    </r>
  </si>
  <si>
    <t>Equity Percentage Cap</t>
  </si>
  <si>
    <t>Appendix E to each of the APSAs confirms LSPGC’s commitment to limit equity as a percentage of overall capital structure to be no more than forty five percent (45%) for the 40 year life of the Project investment. If LSPGC’s actual equity percentage is above 45% then a capital structure consisting of 45% equity and 55% debt will be used for the purpose of rates.</t>
  </si>
  <si>
    <t>Debt</t>
  </si>
  <si>
    <t>Equity 
(Common Stock)</t>
  </si>
  <si>
    <t>Actual % of total capital</t>
  </si>
  <si>
    <t>% of total capital to be input into Attachment 5, Rows 8 &amp; 10</t>
  </si>
  <si>
    <t xml:space="preserve">% of total capital to be input into Attachment 5, Rows 8 &amp; 10 </t>
  </si>
  <si>
    <t>Annual Revenue Requirement Cap</t>
  </si>
  <si>
    <t xml:space="preserve">Article 10.1.1 and Appendix E to each of the APSAs reflect LSPGC’s commitment that it will not seek a transmission revenue requirement for the Projects above the specified Binding Annual Revenue Requirement Caps for each of the first fifteen (15) full calendar years of Project operations.  The Binding Annual Revenue Requirement Caps for Gates and Round Mountain are given in Tables 5a and 5b below (subject to adjustments, deviations and exclusions pursuant to the terms of the APSAs regarding Excluded Costs, and exclusive of CAISO’s Transmission Revenue Balancing Account Adjustment, “TRBAA”). If the actual gross revenue Requirement for each Project, net of Excluded Costs and the TRBAA (the “Applicable TRR”), exceeds the Binding Annual Revenue Requirement Cap, LSPGC will insert the difference as a Competitive Concession in Column 13 of Attachment 1 as demonstrated in Tables 5a and 5b below. In accordance with Appendix E of the APSAs, in the event the Applicable TRR for a rate year is lower than the Binding Annual Revenue Requirement Cap applicable to that year, the difference will be added to the Binding Annual Revenue Requirement Cap for the subsequent year.  </t>
  </si>
  <si>
    <t>5a Gates Annual Revenue Requirement Cap</t>
  </si>
  <si>
    <t>[7]</t>
  </si>
  <si>
    <t>Binding Annual Revenue Requirement Cap</t>
  </si>
  <si>
    <t xml:space="preserve">Cumulative Binding Annual Revenue Requirement Cap </t>
  </si>
  <si>
    <t>Applicable Annual Revenue Requirement (Gross Revenue Requirement net of Excluded Costs)</t>
  </si>
  <si>
    <t>Cumulative Annual Revenue Requirement (Prior Year Actual Plus Current Year)</t>
  </si>
  <si>
    <t>Competitive Concessions 
(5)-(3), if less than zero</t>
  </si>
  <si>
    <t>Allowed Annual TRR</t>
  </si>
  <si>
    <t>[2] Appendix E of the Gates APSA, subject to periodic amendments</t>
  </si>
  <si>
    <t>[3] Cumulative Binding Annual Revenue Requirement Cap for Rate Year and all prior years</t>
  </si>
  <si>
    <t>[4] Internal Support</t>
  </si>
  <si>
    <t>[5] Prior Years Annual TRR (Column 7) plus current year TRR (Column 4).</t>
  </si>
  <si>
    <t>[6] Concession for current rate year based on Cumulative TRR being greater than Cumulative Binding Annual Revenue Requirement Cap.  To be entered as a negative value in Attachment 1, Line 1a, Column 13.</t>
  </si>
  <si>
    <t>5b Round Mountain Annual Revenue Requirement Cap</t>
  </si>
  <si>
    <t>[2] Appendix E of the Round Mountain APSA, subject to periodic amendments</t>
  </si>
  <si>
    <t>Attachment 12</t>
  </si>
  <si>
    <r>
      <t>[</t>
    </r>
    <r>
      <rPr>
        <i/>
        <sz val="10"/>
        <color rgb="FF0000FF"/>
        <rFont val="Times New Roman"/>
        <family val="1"/>
      </rPr>
      <t>Pro Forma</t>
    </r>
    <r>
      <rPr>
        <sz val="10"/>
        <color rgb="FF0000FF"/>
        <rFont val="Times New Roman"/>
        <family val="1"/>
      </rPr>
      <t>]</t>
    </r>
  </si>
  <si>
    <t>Cost Containment for Projects with ARR Cap Worksheet</t>
  </si>
  <si>
    <r>
      <t>This Attachment 12 will be used by LS Power Grid California, LLC (LSPGC) to demonstrate compliance with t</t>
    </r>
    <r>
      <rPr>
        <sz val="10"/>
        <rFont val="Times New Roman"/>
        <family val="1"/>
      </rPr>
      <t>he binding Annual Revenue Requirement (ARR) cap (ARR Cap) and other cost containment</t>
    </r>
    <r>
      <rPr>
        <sz val="10"/>
        <color rgb="FF000000"/>
        <rFont val="Times New Roman"/>
        <family val="1"/>
      </rPr>
      <t xml:space="preserve"> commitments made for any one of the defined projects awarded to LSPGC by the California Independent System Operator Corporation that utilize the cost containment mechanisms for which this worksheet is designed.  
This Attachment 12 is intended to track the actual cost containment structures of a single project (and any defined Excluded Costs associated with that single project) so LSPGC may replicate and sequentially label this attachment for other awarded projects with such cost containment mechanisms. LSPGC will make an FPA Section 205 filing to memorialize (</t>
    </r>
    <r>
      <rPr>
        <i/>
        <sz val="10"/>
        <color rgb="FF000000"/>
        <rFont val="Times New Roman"/>
        <family val="1"/>
      </rPr>
      <t>i.e.</t>
    </r>
    <r>
      <rPr>
        <sz val="10"/>
        <color rgb="FF000000"/>
        <rFont val="Times New Roman"/>
        <family val="1"/>
      </rPr>
      <t>, hard code) the specific cost containment provisions associated with the project.</t>
    </r>
  </si>
  <si>
    <t>1.</t>
  </si>
  <si>
    <t>Project and Cost Containment Structure</t>
  </si>
  <si>
    <t>[project name as on Attachment 1]</t>
  </si>
  <si>
    <t>First full year in service</t>
  </si>
  <si>
    <t>[YYYY]</t>
  </si>
  <si>
    <t>Term of cost containment (years)</t>
  </si>
  <si>
    <t>[years]</t>
  </si>
  <si>
    <r>
      <rPr>
        <sz val="10"/>
        <color rgb="FF0000FF"/>
        <rFont val="Times New Roman"/>
        <family val="1"/>
      </rPr>
      <t xml:space="preserve">[Description of Cost Containment.  This section will be hard coded for an actual project.] </t>
    </r>
    <r>
      <rPr>
        <i/>
        <sz val="10"/>
        <color rgb="FF0000FF"/>
        <rFont val="Times New Roman"/>
        <family val="1"/>
      </rPr>
      <t xml:space="preserve">
</t>
    </r>
  </si>
  <si>
    <t>Description of Implementation</t>
  </si>
  <si>
    <t>This attachment is intended to track an Annual Revenue Requirement (ARR) Cap (versus a capital cost cap like that included in Attachment 11).</t>
  </si>
  <si>
    <t xml:space="preserve">This attachment uses existing project ARR calculations on Attachment 1 to apply the ARR Cap.  For purposes of the ARR Cap, </t>
  </si>
  <si>
    <t xml:space="preserve">this attachment defines ARR as the annual revenue requirement including any incentive return from Att. 1, page 3, Col. 14.  </t>
  </si>
  <si>
    <t xml:space="preserve">The ARR Cap (Section 3) and the Schedule Guarantee (Section 2) do not apply to certain defined incremental or excluded costs (Excluded Costs). </t>
  </si>
  <si>
    <t xml:space="preserve">Because these cost containment mechanisms (ARR Cap, deferred revenue account, ROE reduction) do not apply to Excluded Costs, it is necessary to calculate </t>
  </si>
  <si>
    <t xml:space="preserve">the ARR for the Excluded Costs separately (if applicable).  The mechanism to achieve this is through a separate line item representing the Excluded Costs </t>
  </si>
  <si>
    <t xml:space="preserve">specific to the Project (if applicable).   On Attachment 1, Column 1, the Excluded Costs will be listed immediately below the main Project with '- Excluded Costs' appended </t>
  </si>
  <si>
    <t xml:space="preserve">to the main Project name.  These Excluded Costs line items will be treated like any other projects on Attachment 1 except that they will not be subject to certain cost containment </t>
  </si>
  <si>
    <t>provisions that are out of scope.  The Excluded Costs line items will still be subject to any commitments that may be applicable to LSPGC generally.</t>
  </si>
  <si>
    <t xml:space="preserve">Detail for the gross plant, depreciation expense, accumulated depreciation, and net plant is available for all projects (including the Excluded Costs line items) on Attachment 1a. </t>
  </si>
  <si>
    <t>2.</t>
  </si>
  <si>
    <t>Schedule Guarantee</t>
  </si>
  <si>
    <t xml:space="preserve">[Description of schedule guarantee.  This section will be hard coded for an actual project.] 
</t>
  </si>
  <si>
    <t>Instructions/Description of Implementation</t>
  </si>
  <si>
    <t>Enter the permament ROE reduction (in bps) for a schedule delay below, if applicable</t>
  </si>
  <si>
    <t>ROE reduction for schedule delay (bps)</t>
  </si>
  <si>
    <r>
      <rPr>
        <sz val="10"/>
        <color rgb="FF000000"/>
        <rFont val="Calibri"/>
        <family val="2"/>
      </rPr>
      <t>→</t>
    </r>
    <r>
      <rPr>
        <sz val="10"/>
        <color rgb="FF000000"/>
        <rFont val="Times New Roman"/>
        <family val="1"/>
      </rPr>
      <t xml:space="preserve"> This value is applied as </t>
    </r>
    <r>
      <rPr>
        <i/>
        <sz val="10"/>
        <color rgb="FF000000"/>
        <rFont val="Times New Roman"/>
        <family val="1"/>
      </rPr>
      <t xml:space="preserve">negative </t>
    </r>
    <r>
      <rPr>
        <sz val="10"/>
        <color rgb="FF000000"/>
        <rFont val="Times New Roman"/>
        <family val="1"/>
      </rPr>
      <t>project ROE adder on Att.1, page 3, Col. 11a.</t>
    </r>
  </si>
  <si>
    <t>3.</t>
  </si>
  <si>
    <t>Annual Revenue Requirement Cap, Adjustment, and Under-Collected ARR Tracker</t>
  </si>
  <si>
    <r>
      <rPr>
        <sz val="10"/>
        <color rgb="FF0000FF"/>
        <rFont val="Times New Roman"/>
        <family val="1"/>
      </rPr>
      <t>[Description of ARR Cap.  This section will be hard coded for an actual project.]</t>
    </r>
    <r>
      <rPr>
        <i/>
        <sz val="10"/>
        <color rgb="FF0000FF"/>
        <rFont val="Times New Roman"/>
        <family val="1"/>
      </rPr>
      <t xml:space="preserve">
</t>
    </r>
  </si>
  <si>
    <t>Table Column Description and Instructions</t>
  </si>
  <si>
    <t xml:space="preserve">Column (a) populates automatically based on first full year in service input in Section 1 above. </t>
  </si>
  <si>
    <t xml:space="preserve">Column (b) is a range of input values representing the Annual Revenue Requirement Cap (ARR Cap). </t>
  </si>
  <si>
    <t xml:space="preserve">Column (c) is the Total Annual Revenue Requirement (including incentives) from Attachment 1, Page 3, Column 14.  This total does not include the True-Up adjustment </t>
  </si>
  <si>
    <t xml:space="preserve">   because the True-up Adjustment (with interest) is calculated separately and for a diffrent rate year than the ARR Cap. </t>
  </si>
  <si>
    <t xml:space="preserve">Column (d) in the Under-Collected ARR Tracker beginning balance. </t>
  </si>
  <si>
    <t>Column (e) is the Project Cost Containment Adjustment that is applied to Project revenue requirement (including incentives) on Attachment 1, Page 3, Column 13</t>
  </si>
  <si>
    <t xml:space="preserve">If negative, the column (e) value represents the ARR value over the ARR Cap and is added to the Project Under-Collected ARR Tracker beginning balance in column (d) </t>
  </si>
  <si>
    <t xml:space="preserve">   to increase the ending balance in column (f)</t>
  </si>
  <si>
    <t xml:space="preserve">If positive, the column (e) value represents an ARR value under the ARR Cap and is subtracted from the Under-Collected ARR Tracker beginning balance in column (d), </t>
  </si>
  <si>
    <t xml:space="preserve">   to the extent available, to reduce the ending balance in column (f) and 'top off' the ARR value up to the ARR Cap. </t>
  </si>
  <si>
    <t xml:space="preserve">Column (f) is the Under-Collected ARR Tracker ending balance based on the result of column (e). </t>
  </si>
  <si>
    <t>Column (g) reports the maximum recoverable ARR for the Project based on the interaction of the ARR Cap and value in the Under-Collected ARR Tracker</t>
  </si>
  <si>
    <t xml:space="preserve">(b) </t>
  </si>
  <si>
    <t>Ordinal Year</t>
  </si>
  <si>
    <t>Project Binding Annual 
Revenue Requirement (ARR) Cap</t>
  </si>
  <si>
    <t>Total Project ARR
(including incentives)</t>
  </si>
  <si>
    <t>Project Under-Collected ARR Tracker 
Beginning Balance</t>
  </si>
  <si>
    <t>Project Cost Containment Adjustment
(To Att 1, Col. 14a)</t>
  </si>
  <si>
    <t>Project Under-Collected ARR Tracker 
Ending Balance</t>
  </si>
  <si>
    <t>Project Allowed ARR</t>
  </si>
  <si>
    <t>[From Att 1, Col. 14]</t>
  </si>
  <si>
    <t>[prior year (f)]</t>
  </si>
  <si>
    <t>Attachment 12a</t>
  </si>
  <si>
    <t>Collinsville</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</si>
  <si>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</si>
  <si>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If the Project is not energized on or before June 1, 2028, and such delay is not attributable to matters beyond the Approved Project Sponsor’s control, its Project-specific return on equity (ROE) will be reduced by 2.5 basis points for every full calendar month that the Project energization is delayed beyond June 1, 2028 up to a total of 30 basis points (the Schedule Guarantee).</t>
  </si>
  <si>
    <t>Approved Project Sponsor proposes the ARR Cap be implemented through a levelized binding cap on Approved Project Sponsor’s annual revenue requirement of $24,500,000, as described in the immediately following paragraph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way of the Under-Collected ARR Tracker. The balance in the Under-Collected ARR Tracker will not be included in the calculation of the TRBA Adjustment. Amounts in the deferred recovery account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beginning balance,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</si>
  <si>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Attachment 12b</t>
  </si>
  <si>
    <t>Manning</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</si>
  <si>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calendar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herein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</si>
  <si>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Approved Project Sponsor proposes the ARR Cap be implemented through a levelized binding cap on Approved Project Sponsor’s annual revenue requirement of $16,750,000, as described in the immediately following paragraph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</si>
  <si>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Attachment 12c</t>
  </si>
  <si>
    <t>Newark</t>
  </si>
  <si>
    <t>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calendar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herein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t>
  </si>
  <si>
    <t>Approved Project Sponsor proposes the ARR Cap be implemented as shown in the immediately following paragraph, with reference to the annual amounts provided in the Table below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the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</si>
  <si>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Attachment 12d</t>
  </si>
  <si>
    <t>Metcalf</t>
  </si>
  <si>
    <t xml:space="preserve">LSPGC, the Approved Project Sponsor, agrees that recovery of capital costs for the development, construction, and commissioning of the Project that will be included in the Approved Project Sponsor’s FERC formula rates, and with the exception of the Excluded Costs (as defined in the Approved Project Sponsor Agreement), is subject to a binding annual revenue requirement cap for each of the first full 40 years of Project operations (the ARR Cap). The ARR Cap applies to the Regional Transmission Revenue Requirement for the Project pursuant to Appendix F, Schedule 3, Sections 6.1(a) and 8 of the CAISO Tariff and does not include the annually updated adjustment to the Transmission Revenue Balancing Account (TRBA Adjustment). The ARR Cap is inclusive of all costs (not otherwise defined as Excluded Costs) including operations and maintenance costs, administrative and general costs, book depreciation, cost of debt, return of and on equity, adjustments applied (e.g., cash working capital, materials and supplies, prepayments), income taxes, property taxes and the effects of accumulated deferred income taxes.
The ARR Cap includes all Allowance for Funds Used During Construction (AFUDC) costs, including any associated financing costs or fees, with no cap on interest rates. Notwithstanding the foregoing, AFUDC in respect to Excluded Costs shall be considered an Excluded Cost and is not subject to the ARR Cap. The Approved Project Sponsor further agrees that it will not seek reimbursement for Construction Work In Progress (CWIP) in its annual revenue requirement.
</t>
  </si>
  <si>
    <t>Approved Project Sponsor proposes the ARR Cap be implemented as shown in the immediately following paragraph, with reference to the annual amounts provided in the Table below (the ARR Cap).
Approved Project Sponsor’s revenue requirement that is subject to the ARR Cap will be calculated each year pursuant to its FERC-authorized formula rate template and formula rate implementation protocols (together the filed rate or Formula Rate). Calculation of the annual revenue requirement subject to the ARR Cap will not include any portion of the revenue requirement that is attributable to Excluded Costs, and will not include the TRBA Adjustment. This calculation will occur before applying the a regulatory asset mechanism demonstrated in the Under-Collected ARR Tracker below. If such revenue requirement exceeds the ARR Cap, recovery of such costs will be limited in that year to the ARR Cap. The unrecovered difference between the calculated revenue requirement and ARR Cap will be tracked by the Under-Collected ARR Tracker. The balance in the Under-Collected ARR Tracker will not be included in the calculation of the TRBA Adjustment. Amounts in the Under-Collected ARR Tracker will not incur any interest and can be recovered in future years only if the calculated revenue requirement is below the ARR Cap. For any year for which the calculated revenue requirement is below the ARR Cap, Approved Project Sponsor shall be entitled to recover (in addition to the calculated revenue requirement and amounts in respect of Excluded Costs) the difference between such calculated revenue requirement and the ARR Cap, to the extent such difference is then in the Under-Collected ARR Tracker beginning balance. If the calculated revenue requirement is below the ARR Cap in a certain year and there is no balance in the Under-Collected ARR Tracker, then only the calculated revenue requirement for that year will be recovered (in addition to amounts in respect of Excluded Costs). Any unrecovered balance remaining in the Under-Collected ARR Tracker at the end of the 40 year period will be forfeited and not be recovered in rates by Approved Project Sponsor. For avoidance of doubt, all revenue requirements associated with Excluded Costs will not be subject to the ARR Cap and will be fully recovered in accordance with Approved Project Sponsor’s Formula Rate.</t>
  </si>
  <si>
    <t>2025
December</t>
  </si>
  <si>
    <t>...</t>
  </si>
  <si>
    <t>12/31/2026</t>
  </si>
  <si>
    <t>2026
January</t>
  </si>
  <si>
    <t>2026 
February</t>
  </si>
  <si>
    <t>2026
March</t>
  </si>
  <si>
    <t>2026 
April</t>
  </si>
  <si>
    <t>2026 
May</t>
  </si>
  <si>
    <t>2026 
June</t>
  </si>
  <si>
    <t>2026 
July</t>
  </si>
  <si>
    <t>2026 
August</t>
  </si>
  <si>
    <t>2026 
September</t>
  </si>
  <si>
    <t>2026 
October</t>
  </si>
  <si>
    <t>2026 
November</t>
  </si>
  <si>
    <t>2026
December</t>
  </si>
  <si>
    <t>Gates - Excluded Costs (not subject to caps)</t>
  </si>
  <si>
    <t>Other - Non-Project (not subject to caps)</t>
  </si>
  <si>
    <t>Round Mountain - Excluded Costs (not subject to caps)</t>
  </si>
  <si>
    <t>2026 Projection Appendix III</t>
  </si>
  <si>
    <t>Listing of Permanent Book/Tax Differences</t>
  </si>
  <si>
    <t xml:space="preserve">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Book depreciation of capitalized AFUDC-equity is reflected in ratemaking, but not for income tax purposes, and, thus, is a permanent book/tax difference in this context.  Similarly, amortization of the regulatory asset for pre-commercial carrying charges accrued at an after-tax equity rate of return is permanent difference between recoverable expenses and tax deductions. </t>
  </si>
  <si>
    <t>Amount per Formula Rate Template</t>
  </si>
  <si>
    <t>Permanent book/tax differences</t>
  </si>
  <si>
    <t>Depreciation of AFUDC-equity</t>
  </si>
  <si>
    <t>Amortization of carrying charge-equity</t>
  </si>
  <si>
    <t>Total permanent book/tax differences</t>
  </si>
  <si>
    <t>Tax rate</t>
  </si>
  <si>
    <t>Tax effect of permanent book/tax differences</t>
  </si>
  <si>
    <t>To Appendix III, page 3, line 41, col. 3</t>
  </si>
  <si>
    <t>Projection</t>
  </si>
  <si>
    <t xml:space="preserve">The purpose of this worksheet is to support the computation or remeasurement of ADIT and the resulting tax-related regulatory assets and liabilities balances for each temporary difference as of the effective date of a change in income tax rate.
LS Power Grid California, LLC began incurring costs in 2020.  Book/tax differences resulting in ADIT did not exist until 2020.  There have not been changes in federal or state income tax rates affecting LS Power Grid California, LLC during the period of time beginning in 2020 through the date of filing this projected revenue requirement template.  As such, LS Power Grid California, LLC has not remeasured ADIT balances as a result of a change in tax law and, thus, has not recorded any refundable excess ADIT amounts or recoverable deficient ADIT amounts as Account 254 regulatory liabilities or Account 182.3 regulatory assets, respectively.  </t>
  </si>
  <si>
    <t>Summary</t>
  </si>
  <si>
    <t xml:space="preserve">LS Power Grid California, LLC began incurring costs in 2020.  Book/tax differences resulting in ADIT did not exist until 2020.  There have not been changes in federal or state income tax rates affecting LS Power Grid California, LLC during the period of time beginning in 2020 through the date of filing this projected revenue requirement template.  As such, LS Power Grid California, LLC has not remeasured ADIT balances as a result of a change in tax law and, thus, has not recorded any refundable excess ADIT amounts or recoverable deficient ADIT amounts as Account 254 regulatory liabilities or Account 182.3 regulatory assets, respectively.  There are no amounts related to excess or deficient ADIT computed on this attachment or Attachments 10.1 and 10.2.  There are no amounts related to excess or deficient ADIT reported on Appendix III. </t>
  </si>
  <si>
    <t>Accumulated Deferred Income Taxes - Proration Adjustments (Actual Revenue Requirement)</t>
  </si>
  <si>
    <t xml:space="preserve">No. </t>
  </si>
  <si>
    <r>
      <rPr>
        <b/>
        <sz val="10"/>
        <color theme="1"/>
        <rFont val="Times New Roman"/>
        <family val="1"/>
      </rPr>
      <t>Note 1</t>
    </r>
    <r>
      <rPr>
        <sz val="10"/>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</si>
  <si>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0"/>
        <color theme="1"/>
        <rFont val="Times New Roman"/>
        <family val="1"/>
      </rPr>
      <t xml:space="preserve">Note 2 </t>
    </r>
    <r>
      <rPr>
        <sz val="10"/>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</si>
  <si>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281 - Accumulated Deferred Income Taxes - Accelerated Amortization</t>
  </si>
  <si>
    <t>Beginning Balance</t>
  </si>
  <si>
    <t>272.8.b</t>
  </si>
  <si>
    <t>Ending Balance</t>
  </si>
  <si>
    <t>273.8.k</t>
  </si>
  <si>
    <t>Average Balance</t>
  </si>
  <si>
    <t>Appendix III,pg. 2, line 19, col. 3 (and Att 4, line 15, col. (d))</t>
  </si>
  <si>
    <t>Account 282 - Accumulated Deferred Income Taxes</t>
  </si>
  <si>
    <t>Account 282 - Accumulated Deferred Income Taxes (actual)</t>
  </si>
  <si>
    <t>274.2.b</t>
  </si>
  <si>
    <t>Portion subject to averaging</t>
  </si>
  <si>
    <t>275.2.k</t>
  </si>
  <si>
    <t>Portion subject to averaging (before averaging)</t>
  </si>
  <si>
    <t>Ending balance of portion subject to proration (prorated)</t>
  </si>
  <si>
    <t>Amount reflected in rate base</t>
  </si>
  <si>
    <t>Appendix III, line 20, col. 3 (and Att 4, line 15, col. (e))</t>
  </si>
  <si>
    <r>
      <rPr>
        <b/>
        <sz val="10"/>
        <color theme="1"/>
        <rFont val="Times New Roman"/>
        <family val="1"/>
      </rPr>
      <t xml:space="preserve">Note 3 </t>
    </r>
    <r>
      <rPr>
        <sz val="10"/>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</si>
  <si>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Forecasted Month-end Balance
debit / &lt;credit&gt;</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</si>
  <si>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</si>
  <si>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</si>
  <si>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</si>
  <si>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</si>
  <si>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</si>
  <si>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 - Other</t>
  </si>
  <si>
    <t>Account 283 - Accumulated Deferred Income Taxes (actual)</t>
  </si>
  <si>
    <t>debit / &lt;credit&gt;</t>
  </si>
  <si>
    <t xml:space="preserve">276.9.b </t>
  </si>
  <si>
    <t>277.9.k</t>
  </si>
  <si>
    <t>Appendix III, line 21, col. 3 (and Att 4, line 15, col. (f))</t>
  </si>
  <si>
    <t>Account 190 - Accumulated Deferred Income Taxes</t>
  </si>
  <si>
    <t>Account 190 - Accumulated Deferred Income Taxes (actual)</t>
  </si>
  <si>
    <t>234.8.b</t>
  </si>
  <si>
    <t>234.8.c</t>
  </si>
  <si>
    <t>Appendix III, line 22, col. 3 (and Att 4, line 15, col. (g))</t>
  </si>
  <si>
    <t>Actual Monthly Activity
(See Note 9.)</t>
  </si>
  <si>
    <r>
      <rPr>
        <b/>
        <sz val="10"/>
        <rFont val="Times New Roman"/>
        <family val="1"/>
      </rPr>
      <t>Note 4</t>
    </r>
    <r>
      <rPr>
        <sz val="10"/>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</si>
  <si>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0"/>
        <rFont val="Times New Roman"/>
        <family val="1"/>
      </rPr>
      <t>Note 5</t>
    </r>
    <r>
      <rPr>
        <sz val="10"/>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</si>
  <si>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0"/>
        <rFont val="Times New Roman"/>
        <family val="1"/>
      </rPr>
      <t>Note 6</t>
    </r>
    <r>
      <rPr>
        <sz val="10"/>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</si>
  <si>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0"/>
        <rFont val="Times New Roman"/>
        <family val="1"/>
      </rPr>
      <t xml:space="preserve">Note 7 </t>
    </r>
    <r>
      <rPr>
        <sz val="10"/>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</si>
  <si>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0"/>
        <rFont val="Times New Roman"/>
        <family val="1"/>
      </rPr>
      <t>Note 8</t>
    </r>
    <r>
      <rPr>
        <sz val="10"/>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</si>
  <si>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r>
      <rPr>
        <b/>
        <sz val="10"/>
        <rFont val="Times New Roman"/>
        <family val="1"/>
      </rPr>
      <t>Note 9</t>
    </r>
    <r>
      <rPr>
        <sz val="10"/>
        <rFont val="Times New Roman"/>
        <family val="1"/>
      </rPr>
      <t xml:space="preserve">  -  Column I reflects the portion of account 190 activity subject to the normalization requirements, including the portion of the net operating loss carryforward atttributable to depreciation-related book/tax differences.</t>
    </r>
  </si>
  <si>
    <t>Project A</t>
  </si>
  <si>
    <t>Project B</t>
  </si>
  <si>
    <t>2024</t>
  </si>
  <si>
    <t>December 2025</t>
  </si>
  <si>
    <t>January 2026</t>
  </si>
  <si>
    <t>February 2026</t>
  </si>
  <si>
    <t>March 2026</t>
  </si>
  <si>
    <t>April 2026</t>
  </si>
  <si>
    <t>May 2026</t>
  </si>
  <si>
    <t>June 2026</t>
  </si>
  <si>
    <t>July 2026</t>
  </si>
  <si>
    <t>August 2026</t>
  </si>
  <si>
    <t>September 2026</t>
  </si>
  <si>
    <t>October 2026</t>
  </si>
  <si>
    <t>November 2026</t>
  </si>
  <si>
    <t>December 2026</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</si>
  <si>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</si>
  <si>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</si>
  <si>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</si>
  <si>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</si>
  <si>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</si>
  <si>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</si>
  <si>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</si>
  <si>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</si>
  <si>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</si>
  <si>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</si>
  <si>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</si>
  <si>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</si>
  <si>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</si>
  <si>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</si>
  <si>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</si>
  <si>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</si>
  <si>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</si>
  <si>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 xml:space="preserve">Expense </t>
  </si>
  <si>
    <t xml:space="preserve">Total Gross 
Plant </t>
  </si>
  <si>
    <t>Excluded Cost</t>
  </si>
  <si>
    <t>(Col. 2 * Col. 3 / Col. 4)</t>
  </si>
  <si>
    <t>(Note 1)</t>
  </si>
  <si>
    <t xml:space="preserve">Gates Excluded Costs </t>
  </si>
  <si>
    <t>Property Tax Rate Increase (Note 3)</t>
  </si>
  <si>
    <t>Project</t>
  </si>
  <si>
    <t xml:space="preserve">Gates </t>
  </si>
  <si>
    <t>Est 2026 
Tax Rate</t>
  </si>
  <si>
    <t>Est 2026 Tax</t>
  </si>
  <si>
    <t>2026 Projection</t>
  </si>
  <si>
    <t xml:space="preserve">Round Mountain </t>
  </si>
  <si>
    <t>Total Estimated Tax</t>
  </si>
  <si>
    <t xml:space="preserve">Fresno </t>
  </si>
  <si>
    <t>Shasta</t>
  </si>
  <si>
    <t>2019-2020
Tax Rate</t>
  </si>
  <si>
    <t>Tax Amount</t>
  </si>
  <si>
    <t>Net Increase</t>
  </si>
  <si>
    <t>Total Net Increase</t>
  </si>
  <si>
    <r>
      <rPr>
        <b/>
        <sz val="10"/>
        <color rgb="FF000000"/>
        <rFont val="Times New Roman"/>
        <family val="1"/>
      </rPr>
      <t>Note 2</t>
    </r>
    <r>
      <rPr>
        <sz val="10"/>
        <color rgb="FF000000"/>
        <rFont val="Times New Roman"/>
        <family val="1"/>
      </rPr>
      <t xml:space="preserve"> - Incremental interconnection software costs required by CAISO for the processing of generator interconnection requests to LSPGC facilities. </t>
    </r>
  </si>
  <si>
    <r>
      <rPr>
        <b/>
        <sz val="10"/>
        <color rgb="FF000000"/>
        <rFont val="Times New Roman"/>
        <family val="1"/>
      </rPr>
      <t>Note 3</t>
    </r>
    <r>
      <rPr>
        <sz val="10"/>
        <color rgb="FF000000"/>
        <rFont val="Times New Roman"/>
        <family val="1"/>
      </rPr>
      <t xml:space="preserve"> - Change in regulation existing as of July 12, 2019 resulting in property tax increases. The below computations represent the net property tax increase due to the change in tax rates. </t>
    </r>
  </si>
  <si>
    <t>County 
Assessed Value</t>
  </si>
  <si>
    <t>CAISO Interconnection Software (Note 2)</t>
  </si>
  <si>
    <t>Weighted Average Federal and State Income Tax Rates</t>
  </si>
  <si>
    <t/>
  </si>
  <si>
    <t>Subchapter C</t>
  </si>
  <si>
    <t xml:space="preserve">Weighted </t>
  </si>
  <si>
    <t>Corporations</t>
  </si>
  <si>
    <t>Average</t>
  </si>
  <si>
    <t>Weighted Marginal Federal Income Tax Rate (Note A)</t>
  </si>
  <si>
    <t>Allocated Income Percentage</t>
  </si>
  <si>
    <t xml:space="preserve">Weighted Average </t>
  </si>
  <si>
    <t xml:space="preserve">Weighted Average Federal Income Tax Rate </t>
  </si>
  <si>
    <t>Weighted Marginal State Income Tax Rate (Note B)</t>
  </si>
  <si>
    <t>Weighted Average State Income Tax Rate</t>
  </si>
  <si>
    <t>LS Power Grid California, LLC is a limited liability company wholly owned by LSP Transmission Holdings, LLC, a C corporation, and, thus, is treated as a corporation for federal income tax purposes.</t>
  </si>
  <si>
    <t>California corporate income tax rate.</t>
  </si>
  <si>
    <t xml:space="preserve">Project Gross Plant </t>
  </si>
  <si>
    <t>County</t>
  </si>
  <si>
    <r>
      <rPr>
        <b/>
        <sz val="10"/>
        <color rgb="FF000000"/>
        <rFont val="Times New Roman"/>
        <family val="1"/>
      </rPr>
      <t xml:space="preserve">Note 1 - </t>
    </r>
    <r>
      <rPr>
        <sz val="10"/>
        <color rgb="FF000000"/>
        <rFont val="Times New Roman"/>
        <family val="1"/>
      </rPr>
      <t xml:space="preserve">Expenses identified as "Excluded Costs" as defined in Appendix E of the Approved Project Sponsor Agreement between LSPGC and the California Independent System Operator Corporation dated May 19, 2020 (“Gates APSA”). Costs for the current rate year are prorated on a per project basis based on the project’s percentage of gross plant and not subject to the applicable project’s caps.  </t>
    </r>
  </si>
  <si>
    <r>
      <rPr>
        <sz val="10"/>
        <color rgb="FF000000"/>
        <rFont val="Wingdings"/>
        <charset val="2"/>
      </rPr>
      <t>à</t>
    </r>
    <r>
      <rPr>
        <sz val="10"/>
        <color rgb="FF000000"/>
        <rFont val="Times New Roman"/>
        <family val="1"/>
      </rPr>
      <t xml:space="preserve"> Att 1 - Project Rev Req, Page 3, Line 1b, Column (13)</t>
    </r>
  </si>
  <si>
    <t xml:space="preserve">Revision Notes for 2026 Projection </t>
  </si>
  <si>
    <t>July 1, 2026.</t>
  </si>
  <si>
    <t xml:space="preserve">The workpaper “Gates Excluded Costs” calculates an adjustment to recover expenses of $110,729 related to Excluded Costs defined in the Approved Project Sponsor Agreement between LSPGC and CAISO. 
</t>
  </si>
  <si>
    <r>
      <t xml:space="preserve">The 2026 Projection originally published on October 7, 2025, flowed this adjustment to Column 13 of the “Gates” Line 1a item on Attachment 1, Page 3, via an entry in the “Competitive Concessions” workpaper.  However, this adjustment belongs to Column 13 of “Gates – Excluded Costs” Line </t>
    </r>
    <r>
      <rPr>
        <i/>
        <u/>
        <sz val="11"/>
        <color rgb="FF000000"/>
        <rFont val="Times New Roman"/>
        <family val="1"/>
      </rPr>
      <t>1b</t>
    </r>
    <r>
      <rPr>
        <sz val="11"/>
        <color rgb="FF000000"/>
        <rFont val="Times New Roman"/>
        <family val="1"/>
      </rPr>
      <t xml:space="preserve"> item on Attachment 1, Page 3.  
</t>
    </r>
  </si>
  <si>
    <r>
      <t xml:space="preserve">LSPGC has removed the unnecessary “Competitive Concessions” workpaper and added a clarifying label to the “Gates Excluded Costs" workpaper to show the connection to Line 1b.  </t>
    </r>
    <r>
      <rPr>
        <i/>
        <sz val="11"/>
        <color rgb="FF000000"/>
        <rFont val="Times New Roman"/>
        <family val="1"/>
      </rPr>
      <t>Importantly, there is no change to the projected revenue requirement as originally published on October 7,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</si>
</sst>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_);\(###0\)"/>
    <numFmt numFmtId="165" formatCode="###0;###0"/>
    <numFmt numFmtId="166" formatCode="0.0000"/>
    <numFmt numFmtId="167" formatCode="_(* #,##0.0000_);_(* \(#,##0.0000\);_(* &quot;-&quot;??_);_(@_)"/>
    <numFmt numFmtId="168" formatCode="0.0%"/>
    <numFmt numFmtId="169" formatCode="0.0"/>
    <numFmt numFmtId="170" formatCode="##,##0_)\ ;\ \(#,##0\)\ ;\ \-"/>
    <numFmt numFmtId="171" formatCode="_(* #,##0_);_(* \(#,##0\);_(* &quot;-&quot;??_);_(@_)"/>
    <numFmt numFmtId="172" formatCode="_(* #,##0.00000_);_(* \(#,##0.00000\);_(* &quot;-&quot;??_);_(@_)"/>
    <numFmt numFmtId="173" formatCode="0.000%"/>
    <numFmt numFmtId="174" formatCode="_(* #,##0.000_);_(* \(#,##0.000\);_(* &quot;-&quot;???_);_(@_)"/>
    <numFmt numFmtId="175" formatCode="General_)"/>
    <numFmt numFmtId="176" formatCode="_(&quot;$&quot;* #,##0_);_(&quot;$&quot;* \(#,##0\);_(&quot;$&quot;* &quot;-&quot;??_);_(@_)"/>
    <numFmt numFmtId="177" formatCode="_(* #,##0_);_(* \(#,##0\);_(* &quot;-&quot;???_);_(@_)"/>
    <numFmt numFmtId="178" formatCode="&quot;$&quot;#,##0"/>
    <numFmt numFmtId="179" formatCode="_(* #,##0_);_(* \(#,##0\);_(* &quot;-&quot;?_);_(@_)"/>
    <numFmt numFmtId="180" formatCode="&quot;$&quot;#,##0.00"/>
    <numFmt numFmtId="181" formatCode="0.000000%"/>
  </numFmts>
  <fonts count="5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Times New Roman"/>
      <family val="1"/>
    </font>
    <font>
      <sz val="7"/>
      <color indexed="8"/>
      <name val="Times New Roman"/>
      <family val="1"/>
    </font>
    <font>
      <sz val="7"/>
      <name val="Times New Roman"/>
      <family val="1"/>
    </font>
    <font>
      <sz val="10"/>
      <color rgb="FF000000"/>
      <name val="Times New Roman"/>
      <family val="1"/>
    </font>
    <font>
      <sz val="9"/>
      <color rgb="FF000000"/>
      <name val="Times New Roman"/>
      <family val="1"/>
    </font>
    <font>
      <sz val="9"/>
      <color indexed="8"/>
      <name val="Times New Roman"/>
      <family val="1"/>
    </font>
    <font>
      <sz val="9"/>
      <name val="Times New Roman"/>
      <family val="1"/>
    </font>
    <font>
      <b/>
      <sz val="9"/>
      <name val="Times New Roman"/>
      <family val="1"/>
    </font>
    <font>
      <b/>
      <sz val="9"/>
      <color indexed="8"/>
      <name val="Times New Roman"/>
      <family val="1"/>
    </font>
    <font>
      <b/>
      <u/>
      <sz val="9"/>
      <color indexed="8"/>
      <name val="Times New Roman"/>
      <family val="1"/>
    </font>
    <font>
      <strike/>
      <sz val="9"/>
      <color rgb="FFFF0000"/>
      <name val="Times New Roman"/>
      <family val="1"/>
    </font>
    <font>
      <u/>
      <sz val="9"/>
      <color indexed="8"/>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2"/>
      <name val="Arial MT"/>
    </font>
    <font>
      <b/>
      <sz val="10"/>
      <name val="Times New Roman"/>
      <family val="1"/>
    </font>
    <font>
      <sz val="12"/>
      <name val="Arial"/>
      <family val="2"/>
    </font>
    <font>
      <sz val="9"/>
      <color rgb="FFFF0000"/>
      <name val="Times New Roman"/>
      <family val="1"/>
    </font>
    <font>
      <sz val="8"/>
      <color rgb="FF000000"/>
      <name val="Times New Roman"/>
      <family val="1"/>
    </font>
    <font>
      <sz val="8"/>
      <color indexed="8"/>
      <name val="Times New Roman"/>
      <family val="1"/>
    </font>
    <font>
      <sz val="8"/>
      <name val="Arial Narrow"/>
      <family val="2"/>
    </font>
    <font>
      <sz val="10"/>
      <color rgb="FFFF0000"/>
      <name val="Times New Roman"/>
      <family val="1"/>
    </font>
    <font>
      <b/>
      <sz val="10"/>
      <color rgb="FF000000"/>
      <name val="Times New Roman"/>
      <family val="1"/>
    </font>
    <font>
      <i/>
      <sz val="10"/>
      <color rgb="FF000000"/>
      <name val="Times New Roman"/>
      <family val="1"/>
    </font>
    <font>
      <i/>
      <strike/>
      <sz val="10"/>
      <color rgb="FFFF0000"/>
      <name val="Times New Roman"/>
      <family val="1"/>
    </font>
    <font>
      <u/>
      <sz val="10"/>
      <color rgb="FFFF0000"/>
      <name val="Times New Roman"/>
      <family val="1"/>
    </font>
    <font>
      <i/>
      <sz val="10"/>
      <name val="Times New Roman"/>
      <family val="1"/>
    </font>
    <font>
      <u/>
      <sz val="9"/>
      <color rgb="FFFF0000"/>
      <name val="Times New Roman"/>
      <family val="1"/>
    </font>
    <font>
      <sz val="11"/>
      <name val="Times New Roman"/>
      <family val="1"/>
    </font>
    <font>
      <b/>
      <sz val="11"/>
      <name val="Times New Roman"/>
      <family val="1"/>
    </font>
    <font>
      <sz val="11"/>
      <color theme="1"/>
      <name val="Times New Roman"/>
      <family val="1"/>
    </font>
    <font>
      <sz val="8"/>
      <name val="Times New Roman"/>
      <family val="1"/>
    </font>
    <font>
      <b/>
      <sz val="11"/>
      <name val="Calibri"/>
      <family val="2"/>
      <scheme val="minor"/>
    </font>
    <font>
      <b/>
      <sz val="9"/>
      <color rgb="FF000000"/>
      <name val="Times New Roman"/>
      <family val="1"/>
    </font>
    <font>
      <sz val="10"/>
      <color rgb="FF000000"/>
      <name val="Calibri"/>
      <family val="2"/>
    </font>
    <font>
      <i/>
      <sz val="10"/>
      <color rgb="FF0000FF"/>
      <name val="Times New Roman"/>
      <family val="1"/>
    </font>
    <font>
      <sz val="10"/>
      <color rgb="FF0000FF"/>
      <name val="Times New Roman"/>
      <family val="1"/>
    </font>
    <font>
      <vertAlign val="superscript"/>
      <sz val="9"/>
      <name val="Times New Roman"/>
      <family val="1"/>
    </font>
    <font>
      <b/>
      <u/>
      <sz val="10"/>
      <color rgb="FF000000"/>
      <name val="Times New Roman"/>
      <family val="1"/>
    </font>
    <font>
      <sz val="9"/>
      <color rgb="FF0000FF"/>
      <name val="Times New Roman"/>
      <family val="1"/>
    </font>
    <font>
      <u/>
      <sz val="10"/>
      <color rgb="FF000000"/>
      <name val="Times New Roman"/>
      <family val="1"/>
    </font>
    <font>
      <sz val="10"/>
      <color rgb="FF000000"/>
      <name val="Wingdings"/>
      <charset val="2"/>
    </font>
    <font>
      <sz val="11"/>
      <color rgb="FF000000"/>
      <name val="Times New Roman"/>
      <family val="1"/>
    </font>
    <font>
      <sz val="10"/>
      <color rgb="FF000000"/>
      <name val="Times New Roman"/>
      <family val="1"/>
      <charset val="2"/>
    </font>
    <font>
      <i/>
      <u/>
      <sz val="11"/>
      <color rgb="FF000000"/>
      <name val="Times New Roman"/>
      <family val="1"/>
    </font>
    <font>
      <i/>
      <sz val="11"/>
      <color rgb="FF000000"/>
      <name val="Times New Roman"/>
      <family val="1"/>
    </font>
  </fonts>
  <fills count="10">
    <fill>
      <patternFill patternType="none"/>
    </fill>
    <fill>
      <patternFill patternType="gray125"/>
    </fill>
    <fill>
      <patternFill patternType="solid">
        <fgColor indexed="9"/>
      </patternFill>
    </fill>
    <fill>
      <patternFill patternType="solid">
        <fgColor indexed="23"/>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right/>
      <top style="thin">
        <color indexed="8"/>
      </top>
      <bottom/>
      <diagonal/>
    </border>
    <border>
      <left/>
      <right/>
      <top/>
      <bottom style="double">
        <color indexed="64"/>
      </bottom>
      <diagonal/>
    </border>
    <border>
      <left/>
      <right/>
      <top style="thin">
        <color indexed="64"/>
      </top>
      <bottom style="double">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49">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3" fillId="0" borderId="0"/>
    <xf numFmtId="0" fontId="22" fillId="0" borderId="0"/>
    <xf numFmtId="0" fontId="9" fillId="0" borderId="0"/>
    <xf numFmtId="0" fontId="26" fillId="0" borderId="0" applyProtection="0"/>
    <xf numFmtId="0" fontId="9" fillId="0" borderId="0"/>
    <xf numFmtId="175" fontId="28" fillId="0" borderId="0"/>
    <xf numFmtId="43" fontId="22"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43" fontId="9" fillId="0" borderId="0" applyFont="0" applyFill="0" applyBorder="0" applyAlignment="0" applyProtection="0"/>
    <xf numFmtId="0" fontId="22" fillId="0" borderId="0"/>
    <xf numFmtId="0" fontId="8" fillId="0" borderId="0"/>
    <xf numFmtId="0" fontId="8" fillId="0" borderId="0"/>
    <xf numFmtId="0" fontId="7" fillId="0" borderId="0"/>
    <xf numFmtId="0" fontId="6" fillId="0" borderId="0"/>
    <xf numFmtId="0" fontId="6" fillId="0" borderId="0"/>
    <xf numFmtId="0" fontId="22" fillId="0" borderId="0"/>
    <xf numFmtId="43" fontId="26" fillId="0" borderId="0" applyFont="0" applyFill="0" applyBorder="0" applyAlignment="0" applyProtection="0"/>
    <xf numFmtId="9" fontId="10" fillId="0" borderId="0" applyFont="0" applyFill="0" applyBorder="0" applyAlignment="0" applyProtection="0"/>
    <xf numFmtId="43" fontId="6" fillId="0" borderId="0" applyFont="0" applyFill="0" applyBorder="0" applyAlignment="0" applyProtection="0"/>
    <xf numFmtId="180" fontId="26" fillId="0" borderId="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4" fillId="0" borderId="0"/>
    <xf numFmtId="0" fontId="4" fillId="0" borderId="0"/>
    <xf numFmtId="0" fontId="22"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0" borderId="0"/>
    <xf numFmtId="180" fontId="26" fillId="0" borderId="0" applyProtection="0"/>
    <xf numFmtId="0" fontId="1" fillId="0" borderId="0"/>
    <xf numFmtId="0" fontId="1" fillId="0" borderId="0"/>
  </cellStyleXfs>
  <cellXfs count="1109">
    <xf numFmtId="0" fontId="0" fillId="2" borderId="0" xfId="0"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vertical="top"/>
    </xf>
    <xf numFmtId="164" fontId="15" fillId="2" borderId="0" xfId="0" applyNumberFormat="1" applyFont="1" applyFill="1" applyAlignment="1">
      <alignment horizontal="right" vertical="top"/>
    </xf>
    <xf numFmtId="0" fontId="15" fillId="3" borderId="0" xfId="0" applyFont="1" applyFill="1" applyAlignment="1">
      <alignment vertical="top"/>
    </xf>
    <xf numFmtId="0" fontId="15" fillId="3" borderId="0" xfId="0" applyFont="1" applyFill="1" applyAlignment="1">
      <alignment horizontal="left" vertical="top"/>
    </xf>
    <xf numFmtId="0" fontId="15" fillId="4" borderId="0" xfId="0" applyFont="1" applyFill="1" applyAlignment="1">
      <alignment horizontal="right" vertical="top"/>
    </xf>
    <xf numFmtId="0" fontId="15" fillId="0" borderId="0" xfId="0" applyFont="1" applyAlignment="1">
      <alignment vertical="top"/>
    </xf>
    <xf numFmtId="0" fontId="15" fillId="2" borderId="0" xfId="0" applyFont="1" applyFill="1" applyAlignment="1">
      <alignment vertical="top"/>
    </xf>
    <xf numFmtId="49" fontId="15" fillId="2" borderId="0" xfId="0" applyNumberFormat="1" applyFont="1" applyFill="1" applyAlignment="1">
      <alignment horizontal="center" vertical="top"/>
    </xf>
    <xf numFmtId="0" fontId="17" fillId="2" borderId="0" xfId="0" applyFont="1" applyFill="1" applyAlignment="1">
      <alignment horizontal="center" vertical="center"/>
    </xf>
    <xf numFmtId="49" fontId="18" fillId="2" borderId="0" xfId="0" applyNumberFormat="1" applyFont="1" applyFill="1" applyAlignment="1">
      <alignment horizontal="center" vertical="top"/>
    </xf>
    <xf numFmtId="0" fontId="17" fillId="2" borderId="5" xfId="0" applyFont="1" applyFill="1" applyBorder="1" applyAlignment="1">
      <alignment horizontal="center" vertical="center"/>
    </xf>
    <xf numFmtId="0" fontId="15" fillId="2" borderId="0" xfId="0" applyFont="1" applyFill="1" applyAlignment="1">
      <alignment vertical="center"/>
    </xf>
    <xf numFmtId="0" fontId="17" fillId="2" borderId="1" xfId="0" applyFont="1" applyFill="1" applyBorder="1" applyAlignment="1">
      <alignment horizontal="center" vertical="top"/>
    </xf>
    <xf numFmtId="0" fontId="17" fillId="2" borderId="0" xfId="0" applyFont="1" applyFill="1" applyAlignment="1">
      <alignment horizontal="center" vertical="top"/>
    </xf>
    <xf numFmtId="164" fontId="15" fillId="2" borderId="0" xfId="0" applyNumberFormat="1" applyFont="1" applyFill="1" applyAlignment="1">
      <alignment vertical="top"/>
    </xf>
    <xf numFmtId="164" fontId="18" fillId="2" borderId="1" xfId="0" applyNumberFormat="1" applyFont="1" applyFill="1" applyBorder="1" applyAlignment="1">
      <alignment horizontal="center" vertical="top"/>
    </xf>
    <xf numFmtId="164" fontId="15" fillId="2" borderId="0" xfId="0" applyNumberFormat="1" applyFont="1" applyFill="1" applyAlignment="1">
      <alignment horizontal="center" vertical="top"/>
    </xf>
    <xf numFmtId="165" fontId="15" fillId="2" borderId="2" xfId="0" applyNumberFormat="1" applyFont="1" applyFill="1" applyBorder="1" applyAlignment="1">
      <alignment horizontal="center" vertical="top"/>
    </xf>
    <xf numFmtId="0" fontId="15" fillId="0" borderId="0" xfId="0" applyFont="1" applyAlignment="1">
      <alignment horizontal="left" vertical="top"/>
    </xf>
    <xf numFmtId="44" fontId="15" fillId="2" borderId="0" xfId="2" applyFont="1" applyFill="1" applyBorder="1" applyAlignment="1">
      <alignment vertical="top"/>
    </xf>
    <xf numFmtId="165" fontId="15" fillId="2" borderId="0" xfId="0" applyNumberFormat="1" applyFont="1" applyFill="1" applyAlignment="1">
      <alignment horizontal="center" vertical="top"/>
    </xf>
    <xf numFmtId="0" fontId="15" fillId="2" borderId="0" xfId="0" applyFont="1" applyFill="1" applyAlignment="1">
      <alignment horizontal="center" vertical="top"/>
    </xf>
    <xf numFmtId="0" fontId="18" fillId="2" borderId="1" xfId="0" applyFont="1" applyFill="1" applyBorder="1" applyAlignment="1">
      <alignment horizontal="center" vertical="top"/>
    </xf>
    <xf numFmtId="0" fontId="18" fillId="2" borderId="0" xfId="0" applyFont="1" applyFill="1" applyAlignment="1">
      <alignment horizontal="center" vertical="top"/>
    </xf>
    <xf numFmtId="166" fontId="15" fillId="2" borderId="0" xfId="0" applyNumberFormat="1" applyFont="1" applyFill="1" applyAlignment="1">
      <alignment vertical="top"/>
    </xf>
    <xf numFmtId="43" fontId="15" fillId="2" borderId="0" xfId="2" applyNumberFormat="1" applyFont="1" applyFill="1" applyBorder="1" applyAlignment="1">
      <alignment horizontal="left" vertical="top"/>
    </xf>
    <xf numFmtId="0" fontId="15" fillId="2" borderId="0" xfId="0" applyFont="1" applyFill="1" applyAlignment="1">
      <alignment horizontal="left" vertical="top" indent="1"/>
    </xf>
    <xf numFmtId="0" fontId="15" fillId="5" borderId="0" xfId="0" applyFont="1" applyFill="1" applyAlignment="1">
      <alignment horizontal="center" vertical="top"/>
    </xf>
    <xf numFmtId="167" fontId="15" fillId="5" borderId="0" xfId="2" applyNumberFormat="1" applyFont="1" applyFill="1" applyBorder="1" applyAlignment="1">
      <alignment vertical="top"/>
    </xf>
    <xf numFmtId="43" fontId="15" fillId="4" borderId="0" xfId="2" applyNumberFormat="1" applyFont="1" applyFill="1" applyBorder="1" applyAlignment="1">
      <alignment horizontal="left" vertical="top"/>
    </xf>
    <xf numFmtId="43" fontId="15" fillId="4" borderId="1" xfId="2" applyNumberFormat="1" applyFont="1" applyFill="1" applyBorder="1" applyAlignment="1">
      <alignment horizontal="left" vertical="top"/>
    </xf>
    <xf numFmtId="0" fontId="16" fillId="0" borderId="0" xfId="0" applyFont="1" applyAlignment="1">
      <alignment vertical="top"/>
    </xf>
    <xf numFmtId="165" fontId="15" fillId="2" borderId="0" xfId="0" applyNumberFormat="1" applyFont="1" applyFill="1" applyAlignment="1">
      <alignment horizontal="center" vertical="center"/>
    </xf>
    <xf numFmtId="0" fontId="15" fillId="2" borderId="1" xfId="0" applyFont="1" applyFill="1" applyBorder="1" applyAlignment="1">
      <alignment horizontal="left" vertical="top"/>
    </xf>
    <xf numFmtId="0" fontId="19" fillId="2" borderId="0" xfId="0" applyFont="1" applyFill="1" applyAlignment="1">
      <alignment horizontal="lef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15" fillId="2" borderId="0" xfId="0" applyFont="1" applyFill="1" applyAlignment="1">
      <alignment horizontal="right" vertical="top"/>
    </xf>
    <xf numFmtId="0" fontId="15" fillId="5" borderId="0" xfId="0" applyFont="1" applyFill="1" applyAlignment="1">
      <alignment horizontal="right" vertical="top"/>
    </xf>
    <xf numFmtId="0" fontId="15" fillId="2" borderId="0" xfId="0" applyFont="1" applyFill="1"/>
    <xf numFmtId="164" fontId="18" fillId="2" borderId="0" xfId="0" applyNumberFormat="1" applyFont="1" applyFill="1" applyAlignment="1">
      <alignment horizontal="center" vertical="top"/>
    </xf>
    <xf numFmtId="0" fontId="15" fillId="2" borderId="2" xfId="0" applyFont="1" applyFill="1" applyBorder="1" applyAlignment="1">
      <alignment vertical="top"/>
    </xf>
    <xf numFmtId="0" fontId="15" fillId="5" borderId="0" xfId="0" applyFont="1" applyFill="1" applyAlignment="1">
      <alignment vertical="top"/>
    </xf>
    <xf numFmtId="0" fontId="15" fillId="5" borderId="0" xfId="0" applyFont="1" applyFill="1" applyAlignment="1">
      <alignment horizontal="left" vertical="top"/>
    </xf>
    <xf numFmtId="43" fontId="15" fillId="2" borderId="0" xfId="2" applyNumberFormat="1" applyFont="1" applyFill="1" applyBorder="1" applyAlignment="1">
      <alignment horizontal="right" vertical="center"/>
    </xf>
    <xf numFmtId="167" fontId="15" fillId="5" borderId="0" xfId="2" applyNumberFormat="1" applyFont="1" applyFill="1" applyBorder="1" applyAlignment="1">
      <alignment horizontal="right" vertical="top"/>
    </xf>
    <xf numFmtId="0" fontId="15" fillId="5" borderId="0" xfId="0" applyFont="1" applyFill="1" applyAlignment="1">
      <alignment horizontal="right" vertical="center"/>
    </xf>
    <xf numFmtId="0" fontId="16" fillId="2" borderId="0" xfId="0" applyFont="1" applyFill="1" applyAlignment="1">
      <alignment horizontal="left" vertical="center" indent="1"/>
    </xf>
    <xf numFmtId="0" fontId="16" fillId="2" borderId="0" xfId="0" applyFont="1" applyFill="1" applyAlignment="1">
      <alignment horizontal="left" indent="1"/>
    </xf>
    <xf numFmtId="0" fontId="16" fillId="5" borderId="0" xfId="0" applyFont="1" applyFill="1" applyAlignment="1">
      <alignment wrapText="1"/>
    </xf>
    <xf numFmtId="0" fontId="15" fillId="5" borderId="0" xfId="0" applyFont="1" applyFill="1" applyAlignment="1">
      <alignment horizontal="center" vertical="center"/>
    </xf>
    <xf numFmtId="0" fontId="15" fillId="5" borderId="0" xfId="0" applyFont="1" applyFill="1" applyAlignment="1">
      <alignment vertical="center"/>
    </xf>
    <xf numFmtId="43" fontId="15" fillId="5" borderId="0" xfId="0" applyNumberFormat="1" applyFont="1" applyFill="1" applyAlignment="1">
      <alignment horizontal="right" vertical="top" indent="1"/>
    </xf>
    <xf numFmtId="43" fontId="15" fillId="2" borderId="0" xfId="2" applyNumberFormat="1" applyFont="1" applyFill="1" applyBorder="1" applyAlignment="1">
      <alignment horizontal="right" vertical="top" indent="1"/>
    </xf>
    <xf numFmtId="0" fontId="15" fillId="0" borderId="0" xfId="0" applyFont="1" applyAlignment="1">
      <alignment horizontal="center" vertical="top"/>
    </xf>
    <xf numFmtId="49" fontId="15" fillId="5" borderId="0" xfId="0" applyNumberFormat="1" applyFont="1" applyFill="1" applyAlignment="1">
      <alignment horizontal="center" vertical="top"/>
    </xf>
    <xf numFmtId="164" fontId="18" fillId="5" borderId="0" xfId="0" applyNumberFormat="1" applyFont="1" applyFill="1" applyAlignment="1">
      <alignment horizontal="center" vertical="top"/>
    </xf>
    <xf numFmtId="164" fontId="18" fillId="5" borderId="1" xfId="0" applyNumberFormat="1" applyFont="1" applyFill="1" applyBorder="1" applyAlignment="1">
      <alignment horizontal="center" vertical="top"/>
    </xf>
    <xf numFmtId="164" fontId="15" fillId="5" borderId="0" xfId="0" applyNumberFormat="1" applyFont="1" applyFill="1" applyAlignment="1">
      <alignment vertical="top"/>
    </xf>
    <xf numFmtId="164" fontId="18" fillId="2" borderId="0" xfId="0" applyNumberFormat="1" applyFont="1" applyFill="1" applyAlignment="1">
      <alignment vertical="top"/>
    </xf>
    <xf numFmtId="164" fontId="15" fillId="5" borderId="0" xfId="0" applyNumberFormat="1" applyFont="1" applyFill="1" applyAlignment="1">
      <alignment horizontal="center" vertical="top"/>
    </xf>
    <xf numFmtId="43" fontId="15" fillId="4" borderId="0" xfId="0" applyNumberFormat="1" applyFont="1" applyFill="1" applyAlignment="1">
      <alignment vertical="top"/>
    </xf>
    <xf numFmtId="43" fontId="15" fillId="5" borderId="0" xfId="0" applyNumberFormat="1" applyFont="1" applyFill="1" applyAlignment="1">
      <alignment vertical="top"/>
    </xf>
    <xf numFmtId="0" fontId="16" fillId="5" borderId="0" xfId="0" applyFont="1" applyFill="1" applyAlignment="1">
      <alignment vertical="top"/>
    </xf>
    <xf numFmtId="0" fontId="16" fillId="2" borderId="0" xfId="0" applyFont="1" applyFill="1" applyAlignment="1">
      <alignment horizontal="left" vertical="top" indent="1"/>
    </xf>
    <xf numFmtId="165" fontId="15" fillId="0" borderId="0" xfId="0" applyNumberFormat="1" applyFont="1" applyAlignment="1">
      <alignment horizontal="center" vertical="top"/>
    </xf>
    <xf numFmtId="43" fontId="15" fillId="2" borderId="0" xfId="0" applyNumberFormat="1" applyFont="1" applyFill="1" applyAlignment="1">
      <alignment vertical="top"/>
    </xf>
    <xf numFmtId="43" fontId="15" fillId="0" borderId="0" xfId="0" applyNumberFormat="1" applyFont="1" applyAlignment="1">
      <alignment vertical="top"/>
    </xf>
    <xf numFmtId="0" fontId="15" fillId="0" borderId="0" xfId="0" applyFont="1" applyAlignment="1">
      <alignment horizontal="left" vertical="top" indent="1"/>
    </xf>
    <xf numFmtId="43" fontId="15" fillId="4" borderId="1" xfId="0" applyNumberFormat="1" applyFont="1" applyFill="1" applyBorder="1" applyAlignment="1">
      <alignment vertical="top"/>
    </xf>
    <xf numFmtId="0" fontId="15" fillId="2" borderId="0" xfId="0" applyFont="1" applyFill="1" applyAlignment="1">
      <alignment horizontal="left" vertical="top" indent="2"/>
    </xf>
    <xf numFmtId="0" fontId="15" fillId="2" borderId="0" xfId="0" applyFont="1" applyFill="1" applyAlignment="1">
      <alignment horizontal="left" vertical="top" wrapText="1" indent="2"/>
    </xf>
    <xf numFmtId="43" fontId="15" fillId="5" borderId="1" xfId="0" applyNumberFormat="1" applyFont="1" applyFill="1" applyBorder="1" applyAlignment="1">
      <alignment vertical="top"/>
    </xf>
    <xf numFmtId="0" fontId="16" fillId="0" borderId="0" xfId="0" applyFont="1" applyAlignment="1">
      <alignment horizontal="left" vertical="top" indent="1"/>
    </xf>
    <xf numFmtId="10" fontId="15" fillId="0" borderId="0" xfId="0" applyNumberFormat="1" applyFont="1" applyAlignment="1">
      <alignment vertical="top"/>
    </xf>
    <xf numFmtId="10" fontId="15" fillId="2" borderId="0" xfId="3" applyNumberFormat="1" applyFont="1" applyFill="1" applyBorder="1" applyAlignment="1">
      <alignment vertical="top"/>
    </xf>
    <xf numFmtId="167" fontId="15" fillId="5" borderId="0" xfId="1" applyNumberFormat="1" applyFont="1" applyFill="1" applyBorder="1" applyAlignment="1">
      <alignment vertical="top"/>
    </xf>
    <xf numFmtId="0" fontId="17" fillId="2" borderId="1" xfId="0" applyFont="1" applyFill="1" applyBorder="1" applyAlignment="1">
      <alignment horizontal="center" vertical="center"/>
    </xf>
    <xf numFmtId="0" fontId="16" fillId="2" borderId="0" xfId="0" applyFont="1" applyFill="1" applyAlignment="1">
      <alignment vertical="top" wrapText="1"/>
    </xf>
    <xf numFmtId="167" fontId="15" fillId="0" borderId="0" xfId="2" applyNumberFormat="1" applyFont="1" applyFill="1" applyBorder="1" applyAlignment="1">
      <alignment vertical="top"/>
    </xf>
    <xf numFmtId="0" fontId="15" fillId="5" borderId="1" xfId="0" applyFont="1" applyFill="1" applyBorder="1" applyAlignment="1">
      <alignment vertical="center"/>
    </xf>
    <xf numFmtId="0" fontId="15" fillId="2" borderId="1" xfId="0" applyFont="1" applyFill="1" applyBorder="1" applyAlignment="1">
      <alignment horizontal="center" vertical="top"/>
    </xf>
    <xf numFmtId="0" fontId="15" fillId="0" borderId="1" xfId="0" applyFont="1" applyBorder="1" applyAlignment="1">
      <alignment horizontal="center" vertical="top"/>
    </xf>
    <xf numFmtId="167" fontId="15" fillId="5" borderId="11" xfId="2" applyNumberFormat="1" applyFont="1" applyFill="1" applyBorder="1" applyAlignment="1">
      <alignment vertical="top"/>
    </xf>
    <xf numFmtId="167" fontId="15" fillId="5" borderId="1" xfId="2" applyNumberFormat="1" applyFont="1" applyFill="1" applyBorder="1" applyAlignment="1">
      <alignment vertical="top"/>
    </xf>
    <xf numFmtId="0" fontId="15" fillId="5" borderId="1" xfId="0" applyFont="1" applyFill="1" applyBorder="1" applyAlignment="1">
      <alignment horizontal="center" vertical="top"/>
    </xf>
    <xf numFmtId="10" fontId="15" fillId="5" borderId="0" xfId="0" applyNumberFormat="1" applyFont="1" applyFill="1" applyAlignment="1">
      <alignment vertical="top"/>
    </xf>
    <xf numFmtId="10" fontId="15" fillId="5" borderId="0" xfId="3" applyNumberFormat="1" applyFont="1" applyFill="1" applyBorder="1" applyAlignment="1">
      <alignment vertical="top"/>
    </xf>
    <xf numFmtId="10" fontId="15" fillId="5" borderId="0" xfId="0" applyNumberFormat="1" applyFont="1" applyFill="1" applyAlignment="1">
      <alignment horizontal="right" vertical="top"/>
    </xf>
    <xf numFmtId="10" fontId="15" fillId="5" borderId="1" xfId="0" applyNumberFormat="1" applyFont="1" applyFill="1" applyBorder="1" applyAlignment="1">
      <alignment vertical="top"/>
    </xf>
    <xf numFmtId="10" fontId="15" fillId="5" borderId="5" xfId="0" applyNumberFormat="1" applyFont="1" applyFill="1" applyBorder="1" applyAlignment="1">
      <alignment horizontal="right" vertical="top"/>
    </xf>
    <xf numFmtId="10" fontId="15" fillId="5" borderId="2" xfId="0" applyNumberFormat="1" applyFont="1" applyFill="1" applyBorder="1" applyAlignment="1">
      <alignment horizontal="right" vertical="top"/>
    </xf>
    <xf numFmtId="10" fontId="15" fillId="5" borderId="0" xfId="0" applyNumberFormat="1" applyFont="1" applyFill="1" applyAlignment="1">
      <alignment horizontal="right" vertical="center"/>
    </xf>
    <xf numFmtId="0" fontId="15" fillId="5" borderId="0" xfId="0" quotePrefix="1" applyFont="1" applyFill="1" applyAlignment="1">
      <alignment horizontal="center" vertical="center"/>
    </xf>
    <xf numFmtId="0" fontId="16" fillId="5" borderId="0" xfId="0" applyFont="1" applyFill="1" applyAlignment="1">
      <alignment vertical="center"/>
    </xf>
    <xf numFmtId="165" fontId="18" fillId="2" borderId="0" xfId="0" applyNumberFormat="1" applyFont="1" applyFill="1" applyAlignment="1">
      <alignment horizontal="center" vertical="center"/>
    </xf>
    <xf numFmtId="0" fontId="18" fillId="2" borderId="0" xfId="0" applyFont="1" applyFill="1" applyAlignment="1">
      <alignment vertical="top"/>
    </xf>
    <xf numFmtId="0" fontId="18" fillId="5" borderId="0" xfId="0" applyFont="1" applyFill="1" applyAlignment="1">
      <alignment vertical="center"/>
    </xf>
    <xf numFmtId="0" fontId="18" fillId="5" borderId="0" xfId="0" applyFont="1" applyFill="1" applyAlignment="1">
      <alignment vertical="top"/>
    </xf>
    <xf numFmtId="0" fontId="18" fillId="3" borderId="0" xfId="0" applyFont="1" applyFill="1" applyAlignment="1">
      <alignment vertical="top"/>
    </xf>
    <xf numFmtId="0" fontId="18" fillId="3" borderId="0" xfId="0" applyFont="1" applyFill="1" applyAlignment="1">
      <alignment horizontal="left" vertical="top"/>
    </xf>
    <xf numFmtId="165" fontId="15" fillId="2" borderId="0" xfId="0" applyNumberFormat="1" applyFont="1" applyFill="1" applyAlignment="1">
      <alignment horizontal="left" vertical="center"/>
    </xf>
    <xf numFmtId="0" fontId="15" fillId="0" borderId="0" xfId="0" applyFont="1" applyAlignment="1">
      <alignment horizontal="right" vertical="top"/>
    </xf>
    <xf numFmtId="0" fontId="15" fillId="5" borderId="0" xfId="0" applyFont="1" applyFill="1" applyAlignment="1">
      <alignment horizontal="center" vertical="top" wrapText="1"/>
    </xf>
    <xf numFmtId="0" fontId="16" fillId="5" borderId="0" xfId="0" applyFont="1" applyFill="1" applyAlignment="1">
      <alignment horizontal="center" vertical="top"/>
    </xf>
    <xf numFmtId="171" fontId="16" fillId="6" borderId="0" xfId="0" applyNumberFormat="1" applyFont="1" applyFill="1" applyAlignment="1">
      <alignment horizontal="right" vertical="center"/>
    </xf>
    <xf numFmtId="171" fontId="15" fillId="2" borderId="0" xfId="2" applyNumberFormat="1" applyFont="1" applyFill="1" applyBorder="1" applyAlignment="1">
      <alignment horizontal="right" vertical="top" indent="1"/>
    </xf>
    <xf numFmtId="171" fontId="15" fillId="5" borderId="0" xfId="0" applyNumberFormat="1" applyFont="1" applyFill="1" applyAlignment="1">
      <alignment horizontal="center" vertical="center"/>
    </xf>
    <xf numFmtId="171" fontId="15" fillId="5" borderId="0" xfId="0" applyNumberFormat="1" applyFont="1" applyFill="1" applyAlignment="1">
      <alignment vertical="top"/>
    </xf>
    <xf numFmtId="0" fontId="20" fillId="5" borderId="0" xfId="0" applyFont="1" applyFill="1" applyAlignment="1">
      <alignment vertical="top"/>
    </xf>
    <xf numFmtId="171" fontId="15" fillId="2" borderId="0" xfId="0" applyNumberFormat="1" applyFont="1" applyFill="1" applyAlignment="1">
      <alignment vertical="top"/>
    </xf>
    <xf numFmtId="0" fontId="15" fillId="7" borderId="0" xfId="0" applyFont="1" applyFill="1" applyAlignment="1">
      <alignment vertical="top"/>
    </xf>
    <xf numFmtId="171" fontId="15" fillId="7" borderId="0" xfId="0" applyNumberFormat="1" applyFont="1" applyFill="1" applyAlignment="1">
      <alignment vertical="top"/>
    </xf>
    <xf numFmtId="0" fontId="15" fillId="7" borderId="0" xfId="0" applyFont="1" applyFill="1" applyAlignment="1">
      <alignment horizontal="center" vertical="top"/>
    </xf>
    <xf numFmtId="167" fontId="15" fillId="7" borderId="0" xfId="2" applyNumberFormat="1" applyFont="1" applyFill="1" applyBorder="1" applyAlignment="1">
      <alignment vertical="top"/>
    </xf>
    <xf numFmtId="168" fontId="15" fillId="7" borderId="0" xfId="3" applyNumberFormat="1" applyFont="1" applyFill="1" applyBorder="1" applyAlignment="1">
      <alignment vertical="top"/>
    </xf>
    <xf numFmtId="0" fontId="15" fillId="7" borderId="0" xfId="0" applyFont="1" applyFill="1" applyAlignment="1">
      <alignment horizontal="left" vertical="top"/>
    </xf>
    <xf numFmtId="0" fontId="14" fillId="2" borderId="0" xfId="0" applyFont="1" applyFill="1" applyAlignment="1">
      <alignment horizontal="center" vertical="center"/>
    </xf>
    <xf numFmtId="0" fontId="14" fillId="2" borderId="0" xfId="0" applyFont="1" applyFill="1" applyAlignment="1">
      <alignment horizontal="left" vertical="top"/>
    </xf>
    <xf numFmtId="0" fontId="14" fillId="2" borderId="0" xfId="0" applyFont="1" applyFill="1" applyAlignment="1">
      <alignment horizontal="center" vertical="top"/>
    </xf>
    <xf numFmtId="0" fontId="15" fillId="6" borderId="0" xfId="0" applyFont="1" applyFill="1" applyAlignment="1">
      <alignment horizontal="right" vertical="top"/>
    </xf>
    <xf numFmtId="0" fontId="15" fillId="2" borderId="0" xfId="0" applyFont="1" applyFill="1" applyAlignment="1">
      <alignment horizontal="center" vertical="center"/>
    </xf>
    <xf numFmtId="49" fontId="15" fillId="2" borderId="0" xfId="0" applyNumberFormat="1" applyFont="1" applyFill="1" applyAlignment="1">
      <alignment horizontal="center"/>
    </xf>
    <xf numFmtId="49" fontId="18" fillId="2" borderId="0" xfId="0" applyNumberFormat="1" applyFont="1" applyFill="1" applyAlignment="1">
      <alignment horizontal="center" vertical="center"/>
    </xf>
    <xf numFmtId="49" fontId="18" fillId="2" borderId="0" xfId="0" applyNumberFormat="1" applyFont="1" applyFill="1" applyAlignment="1">
      <alignment horizontal="center"/>
    </xf>
    <xf numFmtId="49" fontId="15" fillId="4" borderId="0" xfId="0" applyNumberFormat="1" applyFont="1" applyFill="1" applyAlignment="1">
      <alignment horizontal="center" vertical="top"/>
    </xf>
    <xf numFmtId="49" fontId="15" fillId="2" borderId="9" xfId="0" applyNumberFormat="1" applyFont="1" applyFill="1" applyBorder="1" applyAlignment="1">
      <alignment horizontal="center" vertical="top"/>
    </xf>
    <xf numFmtId="49" fontId="15" fillId="2" borderId="6" xfId="0" applyNumberFormat="1" applyFont="1" applyFill="1" applyBorder="1" applyAlignment="1">
      <alignment horizontal="center" vertical="top"/>
    </xf>
    <xf numFmtId="0" fontId="15" fillId="2" borderId="0" xfId="0" applyFont="1" applyFill="1" applyAlignment="1">
      <alignment horizontal="center"/>
    </xf>
    <xf numFmtId="49" fontId="15" fillId="2" borderId="9" xfId="0" applyNumberFormat="1" applyFont="1" applyFill="1" applyBorder="1" applyAlignment="1">
      <alignment horizontal="center" wrapText="1"/>
    </xf>
    <xf numFmtId="0" fontId="14" fillId="2" borderId="0" xfId="0" applyFont="1" applyFill="1" applyAlignment="1">
      <alignment horizontal="left"/>
    </xf>
    <xf numFmtId="49" fontId="15" fillId="4" borderId="14" xfId="0" applyNumberFormat="1" applyFont="1" applyFill="1" applyBorder="1" applyAlignment="1">
      <alignment horizontal="center" vertical="top"/>
    </xf>
    <xf numFmtId="43" fontId="15" fillId="2" borderId="15" xfId="2" applyNumberFormat="1" applyFont="1" applyFill="1" applyBorder="1" applyAlignment="1">
      <alignment horizontal="center" vertical="top"/>
    </xf>
    <xf numFmtId="49" fontId="15" fillId="2" borderId="14" xfId="0" applyNumberFormat="1" applyFont="1" applyFill="1" applyBorder="1" applyAlignment="1">
      <alignment horizontal="center" vertical="top"/>
    </xf>
    <xf numFmtId="168" fontId="15" fillId="2" borderId="14" xfId="2" applyNumberFormat="1" applyFont="1" applyFill="1" applyBorder="1" applyAlignment="1">
      <alignment horizontal="right" vertical="top" indent="1"/>
    </xf>
    <xf numFmtId="43" fontId="15" fillId="2" borderId="14" xfId="2" applyNumberFormat="1" applyFont="1" applyFill="1" applyBorder="1" applyAlignment="1">
      <alignment horizontal="center" vertical="top"/>
    </xf>
    <xf numFmtId="43" fontId="15" fillId="7" borderId="14" xfId="2" applyNumberFormat="1" applyFont="1" applyFill="1" applyBorder="1" applyAlignment="1">
      <alignment horizontal="center" vertical="top"/>
    </xf>
    <xf numFmtId="43" fontId="15" fillId="6" borderId="14" xfId="2" applyNumberFormat="1" applyFont="1" applyFill="1" applyBorder="1" applyAlignment="1">
      <alignment horizontal="center" vertical="top"/>
    </xf>
    <xf numFmtId="43" fontId="15" fillId="4" borderId="14" xfId="2" applyNumberFormat="1" applyFont="1" applyFill="1" applyBorder="1" applyAlignment="1">
      <alignment horizontal="center" vertical="top"/>
    </xf>
    <xf numFmtId="49" fontId="15" fillId="2" borderId="15" xfId="0" applyNumberFormat="1" applyFont="1" applyFill="1" applyBorder="1" applyAlignment="1">
      <alignment horizontal="center" vertical="top"/>
    </xf>
    <xf numFmtId="168" fontId="15" fillId="2" borderId="15" xfId="2" applyNumberFormat="1" applyFont="1" applyFill="1" applyBorder="1" applyAlignment="1">
      <alignment horizontal="right" vertical="top" indent="1"/>
    </xf>
    <xf numFmtId="49" fontId="15" fillId="4" borderId="16" xfId="0" applyNumberFormat="1" applyFont="1" applyFill="1" applyBorder="1" applyAlignment="1">
      <alignment horizontal="center" vertical="top"/>
    </xf>
    <xf numFmtId="43" fontId="15" fillId="6" borderId="16" xfId="2" applyNumberFormat="1" applyFont="1" applyFill="1" applyBorder="1" applyAlignment="1">
      <alignment horizontal="center" vertical="top"/>
    </xf>
    <xf numFmtId="43" fontId="15" fillId="7" borderId="16" xfId="2" applyNumberFormat="1" applyFont="1" applyFill="1" applyBorder="1" applyAlignment="1">
      <alignment horizontal="center" vertical="top"/>
    </xf>
    <xf numFmtId="43" fontId="15" fillId="2" borderId="16" xfId="2" applyNumberFormat="1" applyFont="1" applyFill="1" applyBorder="1" applyAlignment="1">
      <alignment horizontal="center" vertical="top"/>
    </xf>
    <xf numFmtId="43" fontId="15" fillId="4" borderId="16" xfId="2" applyNumberFormat="1" applyFont="1" applyFill="1" applyBorder="1" applyAlignment="1">
      <alignment horizontal="center" vertical="top"/>
    </xf>
    <xf numFmtId="49" fontId="15" fillId="2" borderId="16" xfId="0" applyNumberFormat="1" applyFont="1" applyFill="1" applyBorder="1" applyAlignment="1">
      <alignment horizontal="center" vertical="top"/>
    </xf>
    <xf numFmtId="168" fontId="15" fillId="2" borderId="16" xfId="2" applyNumberFormat="1" applyFont="1" applyFill="1" applyBorder="1" applyAlignment="1">
      <alignment horizontal="right" vertical="top" indent="1"/>
    </xf>
    <xf numFmtId="0" fontId="15" fillId="2" borderId="0" xfId="0" applyFont="1" applyFill="1" applyAlignment="1">
      <alignment horizontal="center" wrapText="1"/>
    </xf>
    <xf numFmtId="49" fontId="15" fillId="2" borderId="0" xfId="0" applyNumberFormat="1" applyFont="1" applyFill="1" applyAlignment="1">
      <alignment horizontal="left" wrapText="1"/>
    </xf>
    <xf numFmtId="168" fontId="15" fillId="2" borderId="0" xfId="3" applyNumberFormat="1" applyFont="1" applyFill="1" applyBorder="1" applyAlignment="1">
      <alignment horizontal="right" indent="1"/>
    </xf>
    <xf numFmtId="0" fontId="14" fillId="2" borderId="0" xfId="0" applyFont="1" applyFill="1" applyAlignment="1">
      <alignment horizontal="left" vertical="top" wrapText="1"/>
    </xf>
    <xf numFmtId="43" fontId="15" fillId="5" borderId="0" xfId="2" applyNumberFormat="1" applyFont="1" applyFill="1" applyBorder="1" applyAlignment="1">
      <alignment horizontal="center" vertical="top"/>
    </xf>
    <xf numFmtId="0" fontId="18" fillId="2" borderId="0" xfId="0" applyFont="1" applyFill="1" applyAlignment="1">
      <alignment horizontal="left" vertical="top"/>
    </xf>
    <xf numFmtId="49" fontId="15" fillId="2" borderId="15" xfId="0" applyNumberFormat="1" applyFont="1" applyFill="1" applyBorder="1" applyAlignment="1">
      <alignment horizontal="center" wrapText="1"/>
    </xf>
    <xf numFmtId="49" fontId="15" fillId="0" borderId="16" xfId="0" applyNumberFormat="1" applyFont="1" applyBorder="1" applyAlignment="1">
      <alignment horizontal="center" vertical="top"/>
    </xf>
    <xf numFmtId="43" fontId="15" fillId="0" borderId="17" xfId="2" applyNumberFormat="1" applyFont="1" applyFill="1" applyBorder="1" applyAlignment="1">
      <alignment horizontal="center" vertical="top"/>
    </xf>
    <xf numFmtId="172" fontId="15" fillId="5" borderId="15" xfId="3" applyNumberFormat="1" applyFont="1" applyFill="1" applyBorder="1" applyAlignment="1">
      <alignment horizontal="right" vertical="top" indent="1"/>
    </xf>
    <xf numFmtId="172" fontId="15" fillId="2" borderId="14" xfId="2" applyNumberFormat="1" applyFont="1" applyFill="1" applyBorder="1" applyAlignment="1">
      <alignment horizontal="right" vertical="top" indent="1"/>
    </xf>
    <xf numFmtId="172" fontId="15" fillId="5" borderId="14" xfId="3" applyNumberFormat="1" applyFont="1" applyFill="1" applyBorder="1" applyAlignment="1">
      <alignment horizontal="right" vertical="top" indent="1"/>
    </xf>
    <xf numFmtId="0" fontId="18" fillId="2" borderId="0" xfId="0" applyFont="1" applyFill="1" applyAlignment="1">
      <alignment horizontal="center"/>
    </xf>
    <xf numFmtId="0" fontId="15" fillId="2" borderId="1" xfId="0" applyFont="1" applyFill="1" applyBorder="1" applyAlignment="1">
      <alignment horizontal="center" wrapText="1"/>
    </xf>
    <xf numFmtId="0" fontId="18" fillId="2" borderId="0" xfId="0" applyFont="1" applyFill="1" applyAlignment="1">
      <alignment horizontal="center" wrapText="1"/>
    </xf>
    <xf numFmtId="0" fontId="18" fillId="2" borderId="0" xfId="0" quotePrefix="1" applyFont="1" applyFill="1" applyAlignment="1">
      <alignment horizontal="center" vertical="top"/>
    </xf>
    <xf numFmtId="0" fontId="15" fillId="0" borderId="0" xfId="0" applyFont="1" applyAlignment="1">
      <alignment horizontal="center" wrapText="1"/>
    </xf>
    <xf numFmtId="43" fontId="15" fillId="4" borderId="0" xfId="2" applyNumberFormat="1" applyFont="1" applyFill="1" applyBorder="1" applyAlignment="1">
      <alignment horizontal="center" vertical="top"/>
    </xf>
    <xf numFmtId="0" fontId="15" fillId="2" borderId="0" xfId="0" applyFont="1" applyFill="1" applyAlignment="1">
      <alignment horizontal="right" vertical="top" wrapText="1"/>
    </xf>
    <xf numFmtId="0" fontId="18" fillId="2" borderId="0" xfId="0" quotePrefix="1" applyFont="1" applyFill="1" applyAlignment="1">
      <alignment horizontal="center"/>
    </xf>
    <xf numFmtId="43" fontId="15" fillId="5" borderId="4" xfId="2" applyNumberFormat="1" applyFont="1" applyFill="1" applyBorder="1" applyAlignment="1">
      <alignment horizontal="center" vertical="top"/>
    </xf>
    <xf numFmtId="0" fontId="21" fillId="2" borderId="0" xfId="0" applyFont="1" applyFill="1" applyAlignment="1">
      <alignment horizontal="center" vertical="top"/>
    </xf>
    <xf numFmtId="0" fontId="21" fillId="2" borderId="0" xfId="0" applyFont="1" applyFill="1" applyAlignment="1">
      <alignment vertical="top"/>
    </xf>
    <xf numFmtId="43" fontId="15" fillId="6" borderId="0" xfId="2" applyNumberFormat="1" applyFont="1" applyFill="1" applyBorder="1" applyAlignment="1">
      <alignment horizontal="center" vertical="top"/>
    </xf>
    <xf numFmtId="0" fontId="21" fillId="2" borderId="0" xfId="0" applyFont="1" applyFill="1" applyAlignment="1">
      <alignment horizontal="left" vertical="top"/>
    </xf>
    <xf numFmtId="0" fontId="15" fillId="2" borderId="0" xfId="0" quotePrefix="1" applyFont="1" applyFill="1" applyAlignment="1">
      <alignment horizontal="center"/>
    </xf>
    <xf numFmtId="0" fontId="15" fillId="2" borderId="1" xfId="0" applyFont="1" applyFill="1" applyBorder="1" applyAlignment="1">
      <alignment horizontal="left"/>
    </xf>
    <xf numFmtId="0" fontId="15" fillId="2" borderId="1" xfId="0" applyFont="1" applyFill="1" applyBorder="1" applyAlignment="1">
      <alignment horizontal="center"/>
    </xf>
    <xf numFmtId="0" fontId="15" fillId="4" borderId="0" xfId="0" applyFont="1" applyFill="1" applyAlignment="1">
      <alignment horizontal="left" vertical="top"/>
    </xf>
    <xf numFmtId="170" fontId="15" fillId="4" borderId="11" xfId="0" applyNumberFormat="1" applyFont="1" applyFill="1" applyBorder="1" applyAlignment="1">
      <alignment horizontal="right" vertical="top" indent="2"/>
    </xf>
    <xf numFmtId="0" fontId="15" fillId="4" borderId="1" xfId="0" applyFont="1" applyFill="1" applyBorder="1" applyAlignment="1">
      <alignment horizontal="left" vertical="top"/>
    </xf>
    <xf numFmtId="170" fontId="15" fillId="4" borderId="0" xfId="0" applyNumberFormat="1" applyFont="1" applyFill="1" applyAlignment="1">
      <alignment horizontal="right" vertical="top" indent="2"/>
    </xf>
    <xf numFmtId="0" fontId="15" fillId="2" borderId="11" xfId="0" applyFont="1" applyFill="1" applyBorder="1" applyAlignment="1">
      <alignment horizontal="left" vertical="top"/>
    </xf>
    <xf numFmtId="43" fontId="15" fillId="5" borderId="11" xfId="2" applyNumberFormat="1" applyFont="1" applyFill="1" applyBorder="1" applyAlignment="1">
      <alignment horizontal="center" vertical="top"/>
    </xf>
    <xf numFmtId="0" fontId="14" fillId="5" borderId="0" xfId="0" applyFont="1" applyFill="1" applyAlignment="1">
      <alignment horizontal="left" vertical="top"/>
    </xf>
    <xf numFmtId="0" fontId="15" fillId="7" borderId="0" xfId="0" applyFont="1" applyFill="1" applyAlignment="1">
      <alignment horizontal="right" vertical="top" wrapText="1"/>
    </xf>
    <xf numFmtId="43" fontId="15" fillId="7" borderId="4" xfId="2" applyNumberFormat="1" applyFont="1" applyFill="1" applyBorder="1" applyAlignment="1">
      <alignment horizontal="center" vertical="top"/>
    </xf>
    <xf numFmtId="167" fontId="15" fillId="7" borderId="0" xfId="2" applyNumberFormat="1" applyFont="1" applyFill="1" applyBorder="1" applyAlignment="1">
      <alignment horizontal="center" vertical="top"/>
    </xf>
    <xf numFmtId="0" fontId="16" fillId="7" borderId="0" xfId="0" applyFont="1" applyFill="1" applyAlignment="1">
      <alignment vertical="top" wrapText="1"/>
    </xf>
    <xf numFmtId="0" fontId="16" fillId="7" borderId="0" xfId="0" applyFont="1" applyFill="1" applyAlignment="1">
      <alignment vertical="top"/>
    </xf>
    <xf numFmtId="0" fontId="15" fillId="7" borderId="1" xfId="0" applyFont="1" applyFill="1" applyBorder="1" applyAlignment="1">
      <alignment vertical="top"/>
    </xf>
    <xf numFmtId="0" fontId="17" fillId="2" borderId="0" xfId="0" applyFont="1" applyFill="1" applyAlignment="1">
      <alignment horizontal="center" wrapText="1"/>
    </xf>
    <xf numFmtId="0" fontId="17" fillId="2" borderId="1" xfId="0" applyFont="1" applyFill="1" applyBorder="1" applyAlignment="1">
      <alignment horizontal="center" wrapText="1"/>
    </xf>
    <xf numFmtId="0" fontId="16" fillId="2" borderId="0" xfId="0" applyFont="1" applyFill="1" applyAlignment="1">
      <alignment horizontal="center" vertical="center" wrapText="1"/>
    </xf>
    <xf numFmtId="49" fontId="15" fillId="2" borderId="0" xfId="0" applyNumberFormat="1" applyFont="1" applyFill="1" applyAlignment="1">
      <alignment horizontal="center" vertical="center"/>
    </xf>
    <xf numFmtId="49" fontId="18" fillId="2" borderId="1" xfId="0" applyNumberFormat="1" applyFont="1" applyFill="1" applyBorder="1" applyAlignment="1">
      <alignment horizontal="center" vertical="center"/>
    </xf>
    <xf numFmtId="165" fontId="15" fillId="2" borderId="0" xfId="0" applyNumberFormat="1" applyFont="1" applyFill="1" applyAlignment="1">
      <alignment horizontal="center" vertical="center" wrapText="1"/>
    </xf>
    <xf numFmtId="9" fontId="15" fillId="2" borderId="0" xfId="3" applyFont="1" applyFill="1" applyBorder="1" applyAlignment="1">
      <alignment horizontal="center" vertical="top"/>
    </xf>
    <xf numFmtId="49" fontId="15" fillId="2" borderId="0" xfId="0" applyNumberFormat="1" applyFont="1" applyFill="1" applyAlignment="1">
      <alignment horizontal="right" vertical="top"/>
    </xf>
    <xf numFmtId="49" fontId="15" fillId="2" borderId="0" xfId="0" applyNumberFormat="1" applyFont="1" applyFill="1" applyAlignment="1">
      <alignment vertical="top"/>
    </xf>
    <xf numFmtId="49" fontId="15" fillId="2" borderId="0" xfId="0" applyNumberFormat="1" applyFont="1" applyFill="1" applyAlignment="1">
      <alignment horizontal="left" vertical="top"/>
    </xf>
    <xf numFmtId="9" fontId="15" fillId="2" borderId="0" xfId="3" quotePrefix="1" applyFont="1" applyFill="1" applyBorder="1" applyAlignment="1">
      <alignment horizontal="right" vertical="top"/>
    </xf>
    <xf numFmtId="43" fontId="15" fillId="5" borderId="0" xfId="2" applyNumberFormat="1" applyFont="1" applyFill="1" applyBorder="1" applyAlignment="1">
      <alignment horizontal="right" vertical="top"/>
    </xf>
    <xf numFmtId="49" fontId="15" fillId="0" borderId="0" xfId="0" applyNumberFormat="1" applyFont="1" applyAlignment="1">
      <alignment horizontal="left" vertical="top"/>
    </xf>
    <xf numFmtId="9" fontId="15" fillId="2" borderId="0" xfId="3" applyFont="1" applyFill="1" applyBorder="1" applyAlignment="1">
      <alignment horizontal="right" vertical="top"/>
    </xf>
    <xf numFmtId="10" fontId="15" fillId="2" borderId="0" xfId="3" applyNumberFormat="1" applyFont="1" applyFill="1" applyBorder="1" applyAlignment="1">
      <alignment horizontal="right" vertical="top"/>
    </xf>
    <xf numFmtId="10" fontId="15" fillId="2" borderId="0" xfId="0" applyNumberFormat="1" applyFont="1" applyFill="1" applyAlignment="1">
      <alignment horizontal="right" vertical="top"/>
    </xf>
    <xf numFmtId="10" fontId="15" fillId="2" borderId="0" xfId="3" quotePrefix="1" applyNumberFormat="1" applyFont="1" applyFill="1" applyBorder="1" applyAlignment="1">
      <alignment horizontal="right" vertical="top"/>
    </xf>
    <xf numFmtId="49" fontId="18" fillId="2" borderId="0" xfId="0" applyNumberFormat="1" applyFont="1" applyFill="1" applyAlignment="1">
      <alignment vertical="top"/>
    </xf>
    <xf numFmtId="49" fontId="18" fillId="2" borderId="0" xfId="0" applyNumberFormat="1" applyFont="1" applyFill="1" applyAlignment="1">
      <alignment horizontal="left" vertical="top"/>
    </xf>
    <xf numFmtId="10" fontId="18" fillId="2" borderId="0" xfId="0" applyNumberFormat="1" applyFont="1" applyFill="1" applyAlignment="1">
      <alignment horizontal="right" vertical="top"/>
    </xf>
    <xf numFmtId="165" fontId="18" fillId="2" borderId="0" xfId="0" applyNumberFormat="1" applyFont="1" applyFill="1" applyAlignment="1">
      <alignment horizontal="center" vertic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5" fillId="2" borderId="0" xfId="0" applyFont="1" applyFill="1" applyAlignment="1">
      <alignment horizontal="left"/>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4" xfId="0" applyFont="1" applyFill="1" applyBorder="1" applyAlignment="1">
      <alignment horizontal="center" vertical="center" wrapText="1"/>
    </xf>
    <xf numFmtId="165" fontId="15" fillId="2" borderId="10" xfId="0" applyNumberFormat="1" applyFont="1" applyFill="1" applyBorder="1" applyAlignment="1">
      <alignment horizontal="center" vertical="center" wrapText="1"/>
    </xf>
    <xf numFmtId="0" fontId="15" fillId="2" borderId="12" xfId="0" applyFont="1" applyFill="1" applyBorder="1" applyAlignment="1">
      <alignment horizontal="left" vertical="top"/>
    </xf>
    <xf numFmtId="0" fontId="15" fillId="2" borderId="15" xfId="0" applyFont="1" applyFill="1" applyBorder="1" applyAlignment="1">
      <alignment horizontal="left" vertical="top"/>
    </xf>
    <xf numFmtId="165" fontId="15" fillId="2" borderId="17" xfId="0" applyNumberFormat="1" applyFont="1" applyFill="1" applyBorder="1" applyAlignment="1">
      <alignment horizontal="center" vertical="center" wrapText="1"/>
    </xf>
    <xf numFmtId="10" fontId="15" fillId="2" borderId="18" xfId="0" applyNumberFormat="1" applyFont="1" applyFill="1" applyBorder="1" applyAlignment="1">
      <alignment horizontal="right" vertical="top" indent="2"/>
    </xf>
    <xf numFmtId="43" fontId="15" fillId="5" borderId="14" xfId="2" applyNumberFormat="1" applyFont="1" applyFill="1" applyBorder="1" applyAlignment="1">
      <alignment horizontal="right" vertical="top"/>
    </xf>
    <xf numFmtId="10" fontId="15" fillId="2" borderId="0" xfId="0" applyNumberFormat="1" applyFont="1" applyFill="1" applyAlignment="1">
      <alignment horizontal="right" vertical="top" indent="2"/>
    </xf>
    <xf numFmtId="165" fontId="15" fillId="2" borderId="19" xfId="0" applyNumberFormat="1" applyFont="1" applyFill="1" applyBorder="1" applyAlignment="1">
      <alignment horizontal="center" vertical="center" wrapText="1"/>
    </xf>
    <xf numFmtId="43" fontId="15" fillId="5" borderId="15" xfId="2" applyNumberFormat="1" applyFont="1" applyFill="1" applyBorder="1" applyAlignment="1">
      <alignment horizontal="right" vertical="top"/>
    </xf>
    <xf numFmtId="10" fontId="15" fillId="2" borderId="15" xfId="0" applyNumberFormat="1" applyFont="1" applyFill="1" applyBorder="1" applyAlignment="1">
      <alignment horizontal="right" vertical="top" indent="2"/>
    </xf>
    <xf numFmtId="10" fontId="15" fillId="2" borderId="14" xfId="0" applyNumberFormat="1" applyFont="1" applyFill="1" applyBorder="1" applyAlignment="1">
      <alignment horizontal="right" vertical="top" indent="2"/>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left" vertical="top"/>
    </xf>
    <xf numFmtId="0" fontId="15" fillId="2" borderId="14" xfId="0" applyFont="1" applyFill="1" applyBorder="1" applyAlignment="1">
      <alignment horizontal="left" vertical="top"/>
    </xf>
    <xf numFmtId="0" fontId="15" fillId="2" borderId="1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0" xfId="0" applyFont="1" applyFill="1" applyBorder="1" applyAlignment="1">
      <alignment horizontal="left" vertical="top"/>
    </xf>
    <xf numFmtId="43" fontId="15" fillId="5" borderId="9" xfId="2" applyNumberFormat="1" applyFont="1" applyFill="1" applyBorder="1" applyAlignment="1">
      <alignment horizontal="right" vertical="top"/>
    </xf>
    <xf numFmtId="0" fontId="17" fillId="2" borderId="10" xfId="0" applyFont="1" applyFill="1" applyBorder="1" applyAlignment="1">
      <alignment horizontal="center" wrapText="1"/>
    </xf>
    <xf numFmtId="0" fontId="17" fillId="2" borderId="11" xfId="0" applyFont="1" applyFill="1" applyBorder="1" applyAlignment="1">
      <alignment horizontal="center" wrapText="1"/>
    </xf>
    <xf numFmtId="0" fontId="17" fillId="2" borderId="12" xfId="0" applyFont="1" applyFill="1" applyBorder="1" applyAlignment="1">
      <alignment horizontal="center" wrapText="1"/>
    </xf>
    <xf numFmtId="0" fontId="16" fillId="2" borderId="6" xfId="0" applyFont="1" applyFill="1" applyBorder="1" applyAlignment="1">
      <alignment horizontal="center" wrapText="1"/>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6" fillId="2" borderId="9" xfId="0" applyFont="1" applyFill="1" applyBorder="1" applyAlignment="1">
      <alignment horizontal="center" wrapText="1"/>
    </xf>
    <xf numFmtId="0" fontId="15" fillId="2" borderId="12" xfId="0" applyFont="1" applyFill="1" applyBorder="1" applyAlignment="1">
      <alignment horizontal="center" vertical="center"/>
    </xf>
    <xf numFmtId="43" fontId="15" fillId="4" borderId="14" xfId="2" applyNumberFormat="1" applyFont="1" applyFill="1" applyBorder="1" applyAlignment="1">
      <alignment horizontal="right" vertical="top"/>
    </xf>
    <xf numFmtId="43" fontId="15" fillId="4" borderId="16" xfId="2" applyNumberFormat="1" applyFont="1" applyFill="1" applyBorder="1" applyAlignment="1">
      <alignment horizontal="right" vertical="top"/>
    </xf>
    <xf numFmtId="43" fontId="15" fillId="5" borderId="9" xfId="2" applyNumberFormat="1" applyFont="1" applyFill="1" applyBorder="1" applyAlignment="1">
      <alignment horizontal="right" vertical="top" indent="1"/>
    </xf>
    <xf numFmtId="0" fontId="15" fillId="2" borderId="0" xfId="0" applyFont="1" applyFill="1" applyAlignment="1">
      <alignment vertical="top" wrapText="1"/>
    </xf>
    <xf numFmtId="10" fontId="15" fillId="0" borderId="0" xfId="3" applyNumberFormat="1" applyFont="1" applyFill="1" applyBorder="1" applyAlignment="1">
      <alignment vertical="top"/>
    </xf>
    <xf numFmtId="0" fontId="21" fillId="2" borderId="0" xfId="0" applyFont="1" applyFill="1" applyAlignment="1">
      <alignment horizontal="center" vertical="top" wrapText="1"/>
    </xf>
    <xf numFmtId="0" fontId="21" fillId="2" borderId="0" xfId="0" applyFont="1" applyFill="1" applyAlignment="1">
      <alignment horizontal="left" vertical="top" wrapText="1"/>
    </xf>
    <xf numFmtId="43" fontId="15" fillId="4" borderId="0" xfId="2" applyNumberFormat="1" applyFont="1" applyFill="1" applyBorder="1" applyAlignment="1">
      <alignment horizontal="left" vertical="top" indent="2"/>
    </xf>
    <xf numFmtId="170" fontId="15" fillId="2" borderId="1" xfId="0" applyNumberFormat="1" applyFont="1" applyFill="1" applyBorder="1" applyAlignment="1">
      <alignment horizontal="center" vertical="top"/>
    </xf>
    <xf numFmtId="170" fontId="15" fillId="2" borderId="0" xfId="0" applyNumberFormat="1" applyFont="1" applyFill="1" applyAlignment="1">
      <alignment horizontal="center" vertical="top"/>
    </xf>
    <xf numFmtId="10" fontId="15" fillId="4" borderId="0" xfId="3" applyNumberFormat="1" applyFont="1" applyFill="1" applyBorder="1" applyAlignment="1">
      <alignment horizontal="center" vertical="top"/>
    </xf>
    <xf numFmtId="0" fontId="15" fillId="4" borderId="1" xfId="0" applyFont="1" applyFill="1" applyBorder="1" applyAlignment="1">
      <alignment horizontal="center" vertical="top"/>
    </xf>
    <xf numFmtId="174" fontId="15" fillId="2" borderId="15" xfId="0" applyNumberFormat="1" applyFont="1" applyFill="1" applyBorder="1" applyAlignment="1">
      <alignment horizontal="left" vertical="top"/>
    </xf>
    <xf numFmtId="174" fontId="15" fillId="2" borderId="10" xfId="0" applyNumberFormat="1" applyFont="1" applyFill="1" applyBorder="1" applyAlignment="1">
      <alignment horizontal="center" vertical="top"/>
    </xf>
    <xf numFmtId="174" fontId="15" fillId="4" borderId="14" xfId="2" applyNumberFormat="1" applyFont="1" applyFill="1" applyBorder="1" applyAlignment="1">
      <alignment horizontal="right" vertical="top"/>
    </xf>
    <xf numFmtId="174" fontId="15" fillId="5" borderId="15" xfId="2" applyNumberFormat="1" applyFont="1" applyFill="1" applyBorder="1" applyAlignment="1">
      <alignment horizontal="right" vertical="top"/>
    </xf>
    <xf numFmtId="174" fontId="15" fillId="5" borderId="14" xfId="2" applyNumberFormat="1" applyFont="1" applyFill="1" applyBorder="1" applyAlignment="1">
      <alignment horizontal="right" vertical="top"/>
    </xf>
    <xf numFmtId="174" fontId="15" fillId="4" borderId="16" xfId="2" applyNumberFormat="1" applyFont="1" applyFill="1" applyBorder="1" applyAlignment="1">
      <alignment horizontal="right" vertical="top"/>
    </xf>
    <xf numFmtId="0" fontId="16" fillId="7" borderId="0" xfId="0" applyFont="1" applyFill="1" applyAlignment="1">
      <alignment horizontal="left" vertical="top" indent="1"/>
    </xf>
    <xf numFmtId="165" fontId="16" fillId="2" borderId="0" xfId="0" applyNumberFormat="1" applyFont="1" applyFill="1" applyAlignment="1">
      <alignment horizontal="center" vertical="top"/>
    </xf>
    <xf numFmtId="0" fontId="16" fillId="2" borderId="0" xfId="0" applyFont="1" applyFill="1" applyAlignment="1">
      <alignment vertical="center"/>
    </xf>
    <xf numFmtId="167" fontId="16" fillId="7" borderId="0" xfId="2" applyNumberFormat="1" applyFont="1" applyFill="1" applyBorder="1" applyAlignment="1">
      <alignment horizontal="right" vertical="top"/>
    </xf>
    <xf numFmtId="171" fontId="16" fillId="7" borderId="0" xfId="0" applyNumberFormat="1" applyFont="1" applyFill="1" applyAlignment="1">
      <alignment vertical="top"/>
    </xf>
    <xf numFmtId="43" fontId="16" fillId="7" borderId="0" xfId="0" applyNumberFormat="1" applyFont="1" applyFill="1" applyAlignment="1">
      <alignment vertical="top"/>
    </xf>
    <xf numFmtId="0" fontId="16" fillId="7" borderId="0" xfId="0" applyFont="1" applyFill="1" applyAlignment="1">
      <alignment horizontal="center" vertical="top"/>
    </xf>
    <xf numFmtId="167" fontId="16" fillId="7" borderId="0" xfId="2" applyNumberFormat="1" applyFont="1" applyFill="1" applyBorder="1" applyAlignment="1">
      <alignment vertical="top"/>
    </xf>
    <xf numFmtId="0" fontId="16" fillId="7" borderId="0" xfId="0" applyFont="1" applyFill="1" applyAlignment="1">
      <alignment horizontal="left" vertical="top"/>
    </xf>
    <xf numFmtId="0" fontId="15" fillId="2" borderId="0" xfId="0" applyFont="1" applyFill="1" applyAlignment="1">
      <alignment horizontal="left" vertical="top" wrapText="1"/>
    </xf>
    <xf numFmtId="0" fontId="23" fillId="0" borderId="0" xfId="5" applyFont="1" applyAlignment="1">
      <alignment vertical="center"/>
    </xf>
    <xf numFmtId="0" fontId="23" fillId="0" borderId="0" xfId="5" applyFont="1"/>
    <xf numFmtId="0" fontId="16" fillId="2" borderId="11" xfId="0" applyFont="1" applyFill="1" applyBorder="1" applyAlignment="1">
      <alignment horizontal="left" vertical="top"/>
    </xf>
    <xf numFmtId="0" fontId="15" fillId="2" borderId="13" xfId="0" applyFont="1" applyFill="1" applyBorder="1" applyAlignment="1">
      <alignment horizontal="center" vertical="top"/>
    </xf>
    <xf numFmtId="10" fontId="15" fillId="0" borderId="0" xfId="3" applyNumberFormat="1" applyFont="1" applyFill="1" applyBorder="1" applyAlignment="1">
      <alignment horizontal="center" vertical="top"/>
    </xf>
    <xf numFmtId="10" fontId="15" fillId="2" borderId="0" xfId="3" applyNumberFormat="1" applyFont="1" applyFill="1" applyBorder="1" applyAlignment="1">
      <alignment horizontal="right" vertical="top" indent="1"/>
    </xf>
    <xf numFmtId="0" fontId="15" fillId="2" borderId="0" xfId="0" quotePrefix="1" applyFont="1" applyFill="1" applyAlignment="1">
      <alignment horizontal="left" vertical="top"/>
    </xf>
    <xf numFmtId="10" fontId="15" fillId="6" borderId="0" xfId="3" applyNumberFormat="1" applyFont="1" applyFill="1" applyBorder="1" applyAlignment="1">
      <alignment horizontal="right" vertical="top" indent="1"/>
    </xf>
    <xf numFmtId="10" fontId="15" fillId="4" borderId="1" xfId="3" applyNumberFormat="1" applyFont="1" applyFill="1" applyBorder="1" applyAlignment="1">
      <alignment horizontal="right" vertical="top" indent="1"/>
    </xf>
    <xf numFmtId="10" fontId="15" fillId="2" borderId="1" xfId="0" applyNumberFormat="1" applyFont="1" applyFill="1" applyBorder="1" applyAlignment="1">
      <alignment horizontal="right" vertical="top" indent="1"/>
    </xf>
    <xf numFmtId="0" fontId="15" fillId="5" borderId="0" xfId="0" applyFont="1" applyFill="1" applyAlignment="1">
      <alignment horizontal="center" wrapText="1"/>
    </xf>
    <xf numFmtId="169" fontId="15" fillId="2" borderId="0" xfId="0" applyNumberFormat="1" applyFont="1" applyFill="1" applyAlignment="1">
      <alignment horizontal="left" vertical="top"/>
    </xf>
    <xf numFmtId="10" fontId="15" fillId="6" borderId="0" xfId="3" applyNumberFormat="1" applyFont="1" applyFill="1" applyBorder="1" applyAlignment="1">
      <alignment horizontal="center" wrapText="1"/>
    </xf>
    <xf numFmtId="10" fontId="15" fillId="6" borderId="0" xfId="3" applyNumberFormat="1" applyFont="1" applyFill="1" applyBorder="1" applyAlignment="1">
      <alignment horizontal="center" vertical="center"/>
    </xf>
    <xf numFmtId="0" fontId="16" fillId="7" borderId="0" xfId="0" applyFont="1" applyFill="1" applyAlignment="1">
      <alignment horizontal="center" vertical="center"/>
    </xf>
    <xf numFmtId="10" fontId="16" fillId="6" borderId="0" xfId="3" applyNumberFormat="1" applyFont="1" applyFill="1" applyBorder="1" applyAlignment="1">
      <alignment horizontal="center" wrapText="1"/>
    </xf>
    <xf numFmtId="169" fontId="16" fillId="2" borderId="0" xfId="0" applyNumberFormat="1" applyFont="1" applyFill="1" applyAlignment="1">
      <alignment horizontal="left" vertical="top"/>
    </xf>
    <xf numFmtId="0" fontId="16" fillId="2" borderId="0" xfId="0" applyFont="1" applyFill="1" applyAlignment="1">
      <alignment horizontal="center" vertical="center"/>
    </xf>
    <xf numFmtId="10" fontId="16" fillId="2" borderId="0" xfId="3" applyNumberFormat="1" applyFont="1" applyFill="1" applyBorder="1" applyAlignment="1">
      <alignment horizontal="center" vertical="center"/>
    </xf>
    <xf numFmtId="0" fontId="16" fillId="0" borderId="0" xfId="0" applyFont="1" applyAlignment="1">
      <alignment horizontal="left" vertical="top"/>
    </xf>
    <xf numFmtId="10" fontId="16" fillId="2" borderId="0" xfId="3" applyNumberFormat="1" applyFont="1" applyFill="1" applyBorder="1" applyAlignment="1">
      <alignment horizontal="center" wrapText="1"/>
    </xf>
    <xf numFmtId="10" fontId="16" fillId="0" borderId="0" xfId="3" applyNumberFormat="1" applyFont="1" applyFill="1" applyBorder="1" applyAlignment="1">
      <alignment horizontal="center" vertical="center"/>
    </xf>
    <xf numFmtId="0" fontId="16" fillId="2" borderId="1" xfId="0" applyFont="1" applyFill="1" applyBorder="1" applyAlignment="1">
      <alignment horizontal="center" vertical="top"/>
    </xf>
    <xf numFmtId="0" fontId="15" fillId="2" borderId="2" xfId="0" applyFont="1" applyFill="1" applyBorder="1" applyAlignment="1">
      <alignment horizontal="left" vertical="top"/>
    </xf>
    <xf numFmtId="0" fontId="15" fillId="2" borderId="2" xfId="0" applyFont="1" applyFill="1" applyBorder="1" applyAlignment="1">
      <alignment horizontal="center" vertical="top"/>
    </xf>
    <xf numFmtId="43" fontId="15" fillId="2" borderId="0" xfId="2" applyNumberFormat="1" applyFont="1" applyFill="1" applyBorder="1" applyAlignment="1">
      <alignment horizontal="center" vertical="top"/>
    </xf>
    <xf numFmtId="43" fontId="15" fillId="4" borderId="1" xfId="2" applyNumberFormat="1" applyFont="1" applyFill="1" applyBorder="1" applyAlignment="1">
      <alignment horizontal="center" vertical="top"/>
    </xf>
    <xf numFmtId="43" fontId="15" fillId="2" borderId="1" xfId="2" applyNumberFormat="1" applyFont="1" applyFill="1" applyBorder="1" applyAlignment="1">
      <alignment horizontal="center" vertical="top"/>
    </xf>
    <xf numFmtId="0" fontId="16" fillId="0" borderId="0" xfId="0" applyFont="1" applyAlignment="1">
      <alignment vertical="top" wrapText="1"/>
    </xf>
    <xf numFmtId="43" fontId="15" fillId="7" borderId="0" xfId="0" applyNumberFormat="1" applyFont="1" applyFill="1" applyAlignment="1">
      <alignment horizontal="center" vertical="top"/>
    </xf>
    <xf numFmtId="43" fontId="15" fillId="7" borderId="0" xfId="2" applyNumberFormat="1" applyFont="1" applyFill="1" applyBorder="1" applyAlignment="1">
      <alignment horizontal="center" vertical="top"/>
    </xf>
    <xf numFmtId="43" fontId="16" fillId="5" borderId="0" xfId="0" applyNumberFormat="1" applyFont="1" applyFill="1" applyAlignment="1">
      <alignment horizontal="right" vertical="top" indent="1"/>
    </xf>
    <xf numFmtId="167" fontId="16" fillId="5" borderId="0" xfId="2" applyNumberFormat="1" applyFont="1" applyFill="1" applyBorder="1" applyAlignment="1">
      <alignment vertical="top"/>
    </xf>
    <xf numFmtId="0" fontId="16" fillId="5" borderId="0" xfId="0" applyFont="1" applyFill="1" applyAlignment="1">
      <alignment horizontal="center" vertical="center"/>
    </xf>
    <xf numFmtId="0" fontId="15" fillId="4" borderId="0" xfId="0" applyFont="1" applyFill="1" applyAlignment="1">
      <alignment horizontal="center" vertical="top"/>
    </xf>
    <xf numFmtId="0" fontId="18" fillId="2" borderId="0" xfId="0" applyFont="1" applyFill="1" applyAlignment="1">
      <alignment horizontal="left" wrapText="1"/>
    </xf>
    <xf numFmtId="0" fontId="18" fillId="2" borderId="11" xfId="0" applyFont="1" applyFill="1" applyBorder="1" applyAlignment="1">
      <alignment horizontal="center" wrapText="1"/>
    </xf>
    <xf numFmtId="173" fontId="15" fillId="0" borderId="0" xfId="1" applyNumberFormat="1" applyFont="1" applyFill="1" applyBorder="1" applyAlignment="1">
      <alignment horizontal="right" vertical="top" indent="1"/>
    </xf>
    <xf numFmtId="0" fontId="19" fillId="2" borderId="0" xfId="0" applyFont="1" applyFill="1" applyAlignment="1">
      <alignment horizontal="center" vertical="top"/>
    </xf>
    <xf numFmtId="171" fontId="15" fillId="5" borderId="0" xfId="2" applyNumberFormat="1" applyFont="1" applyFill="1" applyBorder="1" applyAlignment="1">
      <alignment horizontal="right" vertical="top"/>
    </xf>
    <xf numFmtId="173" fontId="15" fillId="7" borderId="0" xfId="3" applyNumberFormat="1" applyFont="1" applyFill="1" applyBorder="1" applyAlignment="1">
      <alignment horizontal="right" vertical="top"/>
    </xf>
    <xf numFmtId="171" fontId="15" fillId="5" borderId="1" xfId="2" applyNumberFormat="1" applyFont="1" applyFill="1" applyBorder="1" applyAlignment="1">
      <alignment horizontal="right" vertical="top"/>
    </xf>
    <xf numFmtId="43" fontId="15" fillId="7" borderId="0" xfId="1" applyFont="1" applyFill="1" applyBorder="1" applyAlignment="1">
      <alignment horizontal="right" vertical="top"/>
    </xf>
    <xf numFmtId="171" fontId="15" fillId="2" borderId="0" xfId="0" applyNumberFormat="1" applyFont="1" applyFill="1" applyAlignment="1">
      <alignment horizontal="right" vertical="top"/>
    </xf>
    <xf numFmtId="171" fontId="18" fillId="5" borderId="0" xfId="2" applyNumberFormat="1" applyFont="1" applyFill="1" applyBorder="1" applyAlignment="1">
      <alignment horizontal="right" vertical="top"/>
    </xf>
    <xf numFmtId="171" fontId="15" fillId="2" borderId="0" xfId="0" applyNumberFormat="1" applyFont="1" applyFill="1" applyAlignment="1">
      <alignment horizontal="left" vertical="top"/>
    </xf>
    <xf numFmtId="171" fontId="15" fillId="5" borderId="11" xfId="2" applyNumberFormat="1" applyFont="1" applyFill="1" applyBorder="1" applyAlignment="1">
      <alignment horizontal="right" vertical="top"/>
    </xf>
    <xf numFmtId="171" fontId="18" fillId="5" borderId="0" xfId="2" applyNumberFormat="1" applyFont="1" applyFill="1" applyBorder="1" applyAlignment="1">
      <alignment horizontal="center" vertical="top"/>
    </xf>
    <xf numFmtId="0" fontId="30" fillId="2" borderId="0" xfId="4" applyFont="1" applyFill="1" applyAlignment="1">
      <alignment vertical="top"/>
    </xf>
    <xf numFmtId="0" fontId="11" fillId="4" borderId="0" xfId="4" applyFont="1" applyFill="1" applyAlignment="1">
      <alignment horizontal="right" vertical="top"/>
    </xf>
    <xf numFmtId="0" fontId="30" fillId="2" borderId="0" xfId="4" applyFont="1" applyFill="1" applyAlignment="1">
      <alignment horizontal="left" vertical="top"/>
    </xf>
    <xf numFmtId="0" fontId="30" fillId="2" borderId="0" xfId="4" applyFont="1" applyFill="1" applyAlignment="1">
      <alignment horizontal="center" vertical="top"/>
    </xf>
    <xf numFmtId="14" fontId="12" fillId="4" borderId="0" xfId="4" applyNumberFormat="1" applyFont="1" applyFill="1" applyAlignment="1">
      <alignment horizontal="right" vertical="top"/>
    </xf>
    <xf numFmtId="0" fontId="31" fillId="2" borderId="0" xfId="4" applyFont="1" applyFill="1" applyAlignment="1">
      <alignment vertical="top"/>
    </xf>
    <xf numFmtId="0" fontId="32" fillId="0" borderId="0" xfId="15" applyFont="1"/>
    <xf numFmtId="49" fontId="15" fillId="2" borderId="9" xfId="0" applyNumberFormat="1" applyFont="1" applyFill="1" applyBorder="1" applyAlignment="1">
      <alignment horizontal="center"/>
    </xf>
    <xf numFmtId="171" fontId="15" fillId="4" borderId="0" xfId="2" applyNumberFormat="1" applyFont="1" applyFill="1" applyBorder="1" applyAlignment="1">
      <alignment horizontal="center" vertical="top"/>
    </xf>
    <xf numFmtId="171" fontId="15" fillId="5" borderId="4" xfId="2" applyNumberFormat="1" applyFont="1" applyFill="1" applyBorder="1" applyAlignment="1">
      <alignment horizontal="center"/>
    </xf>
    <xf numFmtId="9" fontId="15" fillId="4" borderId="0" xfId="3" applyFont="1" applyFill="1" applyBorder="1" applyAlignment="1">
      <alignment horizontal="right" vertical="top" indent="1"/>
    </xf>
    <xf numFmtId="9" fontId="15" fillId="6" borderId="0" xfId="3" applyFont="1" applyFill="1" applyBorder="1" applyAlignment="1">
      <alignment horizontal="right" vertical="top" indent="1"/>
    </xf>
    <xf numFmtId="9" fontId="15" fillId="4" borderId="1" xfId="3" applyFont="1" applyFill="1" applyBorder="1" applyAlignment="1">
      <alignment horizontal="right" vertical="top" indent="1"/>
    </xf>
    <xf numFmtId="171" fontId="15" fillId="4" borderId="0" xfId="0" applyNumberFormat="1" applyFont="1" applyFill="1" applyAlignment="1">
      <alignment horizontal="right" vertical="center"/>
    </xf>
    <xf numFmtId="171" fontId="15" fillId="5" borderId="0" xfId="0" applyNumberFormat="1" applyFont="1" applyFill="1" applyAlignment="1">
      <alignment horizontal="right" vertical="center"/>
    </xf>
    <xf numFmtId="171" fontId="15" fillId="5" borderId="1" xfId="0" applyNumberFormat="1" applyFont="1" applyFill="1" applyBorder="1" applyAlignment="1">
      <alignment horizontal="right" vertical="center"/>
    </xf>
    <xf numFmtId="171" fontId="15" fillId="5" borderId="11" xfId="0" applyNumberFormat="1" applyFont="1" applyFill="1" applyBorder="1" applyAlignment="1">
      <alignment horizontal="right" vertical="center"/>
    </xf>
    <xf numFmtId="171" fontId="15" fillId="5" borderId="0" xfId="0" applyNumberFormat="1" applyFont="1" applyFill="1" applyAlignment="1">
      <alignment horizontal="right" vertical="top" indent="1"/>
    </xf>
    <xf numFmtId="171" fontId="15" fillId="0" borderId="11" xfId="0" applyNumberFormat="1" applyFont="1" applyBorder="1" applyAlignment="1">
      <alignment horizontal="right" vertical="top" indent="1"/>
    </xf>
    <xf numFmtId="171" fontId="15" fillId="5" borderId="0" xfId="0" applyNumberFormat="1" applyFont="1" applyFill="1" applyAlignment="1">
      <alignment horizontal="center" vertical="top"/>
    </xf>
    <xf numFmtId="171" fontId="15" fillId="2" borderId="0" xfId="2" applyNumberFormat="1" applyFont="1" applyFill="1" applyBorder="1" applyAlignment="1">
      <alignment horizontal="right" vertical="center"/>
    </xf>
    <xf numFmtId="171" fontId="15" fillId="2" borderId="11" xfId="2" applyNumberFormat="1" applyFont="1" applyFill="1" applyBorder="1" applyAlignment="1">
      <alignment horizontal="right" vertical="center"/>
    </xf>
    <xf numFmtId="171" fontId="15" fillId="2" borderId="11" xfId="2" applyNumberFormat="1" applyFont="1" applyFill="1" applyBorder="1" applyAlignment="1">
      <alignment horizontal="right" vertical="top" indent="1"/>
    </xf>
    <xf numFmtId="171" fontId="15" fillId="4" borderId="0" xfId="0" applyNumberFormat="1" applyFont="1" applyFill="1" applyAlignment="1">
      <alignment vertical="top"/>
    </xf>
    <xf numFmtId="171" fontId="15" fillId="4" borderId="1" xfId="0" applyNumberFormat="1" applyFont="1" applyFill="1" applyBorder="1" applyAlignment="1">
      <alignment vertical="top"/>
    </xf>
    <xf numFmtId="171" fontId="15" fillId="5" borderId="11" xfId="0" applyNumberFormat="1" applyFont="1" applyFill="1" applyBorder="1" applyAlignment="1">
      <alignment horizontal="right" vertical="top" indent="1"/>
    </xf>
    <xf numFmtId="171" fontId="15" fillId="5" borderId="1" xfId="0" applyNumberFormat="1" applyFont="1" applyFill="1" applyBorder="1" applyAlignment="1">
      <alignment vertical="top"/>
    </xf>
    <xf numFmtId="171" fontId="15" fillId="5" borderId="4" xfId="0" applyNumberFormat="1" applyFont="1" applyFill="1" applyBorder="1" applyAlignment="1">
      <alignment horizontal="right" vertical="top" indent="1"/>
    </xf>
    <xf numFmtId="171" fontId="16" fillId="2" borderId="0" xfId="0" applyNumberFormat="1" applyFont="1" applyFill="1" applyAlignment="1">
      <alignment vertical="top"/>
    </xf>
    <xf numFmtId="171" fontId="15" fillId="2" borderId="4" xfId="0" applyNumberFormat="1" applyFont="1" applyFill="1" applyBorder="1" applyAlignment="1">
      <alignment vertical="top"/>
    </xf>
    <xf numFmtId="171" fontId="15" fillId="5" borderId="11" xfId="0" applyNumberFormat="1" applyFont="1" applyFill="1" applyBorder="1" applyAlignment="1">
      <alignment vertical="top"/>
    </xf>
    <xf numFmtId="171" fontId="15" fillId="5" borderId="0" xfId="0" applyNumberFormat="1" applyFont="1" applyFill="1" applyAlignment="1">
      <alignment vertical="center"/>
    </xf>
    <xf numFmtId="171" fontId="15" fillId="5" borderId="1" xfId="0" applyNumberFormat="1" applyFont="1" applyFill="1" applyBorder="1" applyAlignment="1">
      <alignment horizontal="right" vertical="top" indent="1"/>
    </xf>
    <xf numFmtId="171" fontId="15" fillId="2" borderId="4" xfId="2" applyNumberFormat="1" applyFont="1" applyFill="1" applyBorder="1" applyAlignment="1">
      <alignment horizontal="right" vertical="top" indent="1"/>
    </xf>
    <xf numFmtId="171" fontId="15" fillId="4" borderId="0" xfId="2" applyNumberFormat="1" applyFont="1" applyFill="1" applyBorder="1" applyAlignment="1">
      <alignment horizontal="right" vertical="top"/>
    </xf>
    <xf numFmtId="171" fontId="15" fillId="2" borderId="1" xfId="0" applyNumberFormat="1" applyFont="1" applyFill="1" applyBorder="1" applyAlignment="1">
      <alignment horizontal="left" vertical="top"/>
    </xf>
    <xf numFmtId="171" fontId="15" fillId="5" borderId="7" xfId="2" applyNumberFormat="1" applyFont="1" applyFill="1" applyBorder="1" applyAlignment="1">
      <alignment horizontal="right" vertical="top"/>
    </xf>
    <xf numFmtId="171" fontId="15" fillId="5" borderId="14" xfId="2" applyNumberFormat="1" applyFont="1" applyFill="1" applyBorder="1" applyAlignment="1">
      <alignment horizontal="right" vertical="top"/>
    </xf>
    <xf numFmtId="171" fontId="15" fillId="5" borderId="15" xfId="2" applyNumberFormat="1" applyFont="1" applyFill="1" applyBorder="1" applyAlignment="1">
      <alignment horizontal="right" vertical="top"/>
    </xf>
    <xf numFmtId="171" fontId="15" fillId="5" borderId="9" xfId="2" applyNumberFormat="1" applyFont="1" applyFill="1" applyBorder="1" applyAlignment="1">
      <alignment horizontal="right" vertical="top"/>
    </xf>
    <xf numFmtId="176" fontId="15" fillId="4" borderId="14" xfId="2" applyNumberFormat="1" applyFont="1" applyFill="1" applyBorder="1" applyAlignment="1">
      <alignment horizontal="right" vertical="top"/>
    </xf>
    <xf numFmtId="176" fontId="15" fillId="5" borderId="15" xfId="2" applyNumberFormat="1" applyFont="1" applyFill="1" applyBorder="1" applyAlignment="1">
      <alignment horizontal="right" vertical="top"/>
    </xf>
    <xf numFmtId="176" fontId="15" fillId="5" borderId="14" xfId="2" applyNumberFormat="1" applyFont="1" applyFill="1" applyBorder="1" applyAlignment="1">
      <alignment horizontal="right" vertical="top"/>
    </xf>
    <xf numFmtId="176" fontId="15" fillId="4" borderId="16" xfId="2" applyNumberFormat="1" applyFont="1" applyFill="1" applyBorder="1" applyAlignment="1">
      <alignment horizontal="right" vertical="top"/>
    </xf>
    <xf numFmtId="176" fontId="15" fillId="2" borderId="14" xfId="0" applyNumberFormat="1" applyFont="1" applyFill="1" applyBorder="1" applyAlignment="1">
      <alignment horizontal="left" vertical="top"/>
    </xf>
    <xf numFmtId="176" fontId="15" fillId="4" borderId="14" xfId="2" applyNumberFormat="1" applyFont="1" applyFill="1" applyBorder="1" applyAlignment="1">
      <alignment horizontal="left" vertical="top"/>
    </xf>
    <xf numFmtId="176" fontId="15" fillId="2" borderId="16" xfId="0" applyNumberFormat="1" applyFont="1" applyFill="1" applyBorder="1" applyAlignment="1">
      <alignment horizontal="left" vertical="top"/>
    </xf>
    <xf numFmtId="176" fontId="15" fillId="5" borderId="16" xfId="2" applyNumberFormat="1" applyFont="1" applyFill="1" applyBorder="1" applyAlignment="1">
      <alignment horizontal="right" vertical="top"/>
    </xf>
    <xf numFmtId="176" fontId="15" fillId="2" borderId="0" xfId="0" applyNumberFormat="1" applyFont="1" applyFill="1" applyAlignment="1">
      <alignment horizontal="left" vertical="top"/>
    </xf>
    <xf numFmtId="177" fontId="15" fillId="2" borderId="15" xfId="0" applyNumberFormat="1" applyFont="1" applyFill="1" applyBorder="1" applyAlignment="1">
      <alignment horizontal="right" vertical="top" indent="1"/>
    </xf>
    <xf numFmtId="177" fontId="15" fillId="5" borderId="14" xfId="2" applyNumberFormat="1" applyFont="1" applyFill="1" applyBorder="1" applyAlignment="1">
      <alignment horizontal="right" vertical="top" indent="1"/>
    </xf>
    <xf numFmtId="177" fontId="15" fillId="5" borderId="15" xfId="2" applyNumberFormat="1" applyFont="1" applyFill="1" applyBorder="1" applyAlignment="1">
      <alignment horizontal="right" vertical="top" indent="1"/>
    </xf>
    <xf numFmtId="177" fontId="15" fillId="5" borderId="16" xfId="2" applyNumberFormat="1" applyFont="1" applyFill="1" applyBorder="1" applyAlignment="1">
      <alignment horizontal="right" vertical="top" indent="1"/>
    </xf>
    <xf numFmtId="177" fontId="15" fillId="2" borderId="0" xfId="0" applyNumberFormat="1" applyFont="1" applyFill="1" applyAlignment="1">
      <alignment horizontal="left" vertical="top"/>
    </xf>
    <xf numFmtId="171" fontId="15" fillId="5" borderId="16" xfId="2" applyNumberFormat="1" applyFont="1" applyFill="1" applyBorder="1" applyAlignment="1">
      <alignment horizontal="right" vertical="top"/>
    </xf>
    <xf numFmtId="171" fontId="15" fillId="5" borderId="18" xfId="2" applyNumberFormat="1" applyFont="1" applyFill="1" applyBorder="1" applyAlignment="1">
      <alignment horizontal="right" vertical="top"/>
    </xf>
    <xf numFmtId="171" fontId="15" fillId="5" borderId="8" xfId="2" applyNumberFormat="1" applyFont="1" applyFill="1" applyBorder="1" applyAlignment="1">
      <alignment horizontal="right" vertical="top" indent="1"/>
    </xf>
    <xf numFmtId="171" fontId="15" fillId="4" borderId="14" xfId="2" applyNumberFormat="1" applyFont="1" applyFill="1" applyBorder="1" applyAlignment="1">
      <alignment horizontal="right" vertical="top"/>
    </xf>
    <xf numFmtId="171" fontId="15" fillId="4" borderId="16" xfId="2" applyNumberFormat="1" applyFont="1" applyFill="1" applyBorder="1" applyAlignment="1">
      <alignment horizontal="right" vertical="top"/>
    </xf>
    <xf numFmtId="171" fontId="15" fillId="5" borderId="17" xfId="2" applyNumberFormat="1" applyFont="1" applyFill="1" applyBorder="1" applyAlignment="1">
      <alignment horizontal="right" vertical="top"/>
    </xf>
    <xf numFmtId="171" fontId="15" fillId="4" borderId="17" xfId="2" applyNumberFormat="1" applyFont="1" applyFill="1" applyBorder="1" applyAlignment="1">
      <alignment horizontal="right" vertical="top"/>
    </xf>
    <xf numFmtId="177" fontId="15" fillId="2" borderId="17" xfId="0" applyNumberFormat="1" applyFont="1" applyFill="1" applyBorder="1" applyAlignment="1">
      <alignment horizontal="right" vertical="top" indent="2"/>
    </xf>
    <xf numFmtId="177" fontId="15" fillId="2" borderId="15" xfId="0" applyNumberFormat="1" applyFont="1" applyFill="1" applyBorder="1" applyAlignment="1">
      <alignment horizontal="right" vertical="top" indent="2"/>
    </xf>
    <xf numFmtId="177" fontId="15" fillId="2" borderId="14" xfId="0" applyNumberFormat="1" applyFont="1" applyFill="1" applyBorder="1" applyAlignment="1">
      <alignment horizontal="right" vertical="top" indent="2"/>
    </xf>
    <xf numFmtId="177" fontId="15" fillId="5" borderId="14" xfId="2" applyNumberFormat="1" applyFont="1" applyFill="1" applyBorder="1" applyAlignment="1">
      <alignment horizontal="right" vertical="top" indent="2"/>
    </xf>
    <xf numFmtId="177" fontId="15" fillId="2" borderId="9" xfId="0" applyNumberFormat="1" applyFont="1" applyFill="1" applyBorder="1" applyAlignment="1">
      <alignment horizontal="left" vertical="top"/>
    </xf>
    <xf numFmtId="176" fontId="15" fillId="2" borderId="0" xfId="2" applyNumberFormat="1" applyFont="1" applyFill="1" applyBorder="1" applyAlignment="1">
      <alignment vertical="top"/>
    </xf>
    <xf numFmtId="176" fontId="15" fillId="2" borderId="0" xfId="2" applyNumberFormat="1" applyFont="1" applyFill="1" applyBorder="1" applyAlignment="1">
      <alignment horizontal="left" vertical="top"/>
    </xf>
    <xf numFmtId="176" fontId="15" fillId="2" borderId="11" xfId="2" applyNumberFormat="1" applyFont="1" applyFill="1" applyBorder="1" applyAlignment="1">
      <alignment horizontal="left" vertical="top"/>
    </xf>
    <xf numFmtId="176" fontId="15" fillId="2" borderId="3" xfId="2" applyNumberFormat="1" applyFont="1" applyFill="1" applyBorder="1" applyAlignment="1">
      <alignment vertical="top"/>
    </xf>
    <xf numFmtId="171" fontId="15" fillId="6" borderId="17" xfId="0" applyNumberFormat="1" applyFont="1" applyFill="1" applyBorder="1" applyAlignment="1">
      <alignment horizontal="center" vertical="top"/>
    </xf>
    <xf numFmtId="171" fontId="15" fillId="2" borderId="15" xfId="2" applyNumberFormat="1" applyFont="1" applyFill="1" applyBorder="1" applyAlignment="1">
      <alignment horizontal="center" vertical="top"/>
    </xf>
    <xf numFmtId="171" fontId="15" fillId="6" borderId="14" xfId="2" applyNumberFormat="1" applyFont="1" applyFill="1" applyBorder="1" applyAlignment="1">
      <alignment horizontal="center" vertical="top"/>
    </xf>
    <xf numFmtId="176" fontId="15" fillId="2" borderId="16" xfId="0" applyNumberFormat="1" applyFont="1" applyFill="1" applyBorder="1" applyAlignment="1">
      <alignment horizontal="center" vertical="top"/>
    </xf>
    <xf numFmtId="171" fontId="15" fillId="2" borderId="0" xfId="2" applyNumberFormat="1" applyFont="1" applyFill="1" applyBorder="1" applyAlignment="1">
      <alignment horizontal="center"/>
    </xf>
    <xf numFmtId="171" fontId="15" fillId="2" borderId="0" xfId="0" applyNumberFormat="1" applyFont="1" applyFill="1" applyAlignment="1">
      <alignment horizontal="center" vertical="top"/>
    </xf>
    <xf numFmtId="171" fontId="15" fillId="5" borderId="0" xfId="2" applyNumberFormat="1" applyFont="1" applyFill="1" applyBorder="1" applyAlignment="1">
      <alignment horizontal="center" vertical="top"/>
    </xf>
    <xf numFmtId="171" fontId="15" fillId="2" borderId="0" xfId="2" applyNumberFormat="1" applyFont="1" applyFill="1" applyBorder="1" applyAlignment="1">
      <alignment horizontal="left" vertical="top"/>
    </xf>
    <xf numFmtId="171" fontId="15" fillId="2" borderId="0" xfId="2" applyNumberFormat="1" applyFont="1" applyFill="1" applyBorder="1" applyAlignment="1">
      <alignment horizontal="right" vertical="top"/>
    </xf>
    <xf numFmtId="171" fontId="15" fillId="2" borderId="21" xfId="2" applyNumberFormat="1" applyFont="1" applyFill="1" applyBorder="1" applyAlignment="1">
      <alignment horizontal="center" vertical="top"/>
    </xf>
    <xf numFmtId="10" fontId="15" fillId="0" borderId="0" xfId="0" applyNumberFormat="1" applyFont="1" applyAlignment="1">
      <alignment horizontal="right" vertical="top" indent="1"/>
    </xf>
    <xf numFmtId="171" fontId="15" fillId="2" borderId="0" xfId="2" applyNumberFormat="1" applyFont="1" applyFill="1" applyBorder="1" applyAlignment="1">
      <alignment horizontal="center" vertical="top"/>
    </xf>
    <xf numFmtId="10" fontId="15" fillId="2" borderId="0" xfId="0" applyNumberFormat="1" applyFont="1" applyFill="1" applyAlignment="1">
      <alignment horizontal="right" vertical="top" indent="1"/>
    </xf>
    <xf numFmtId="0" fontId="15" fillId="2" borderId="0" xfId="0" quotePrefix="1" applyFont="1" applyFill="1" applyAlignment="1">
      <alignment horizontal="left" vertical="top" wrapText="1"/>
    </xf>
    <xf numFmtId="10" fontId="15" fillId="2" borderId="13" xfId="3" applyNumberFormat="1" applyFont="1" applyFill="1" applyBorder="1" applyAlignment="1">
      <alignment horizontal="right" vertical="top" indent="1"/>
    </xf>
    <xf numFmtId="0" fontId="15" fillId="2" borderId="0" xfId="0" applyFont="1" applyFill="1" applyAlignment="1">
      <alignment horizontal="right"/>
    </xf>
    <xf numFmtId="0" fontId="15" fillId="2" borderId="0" xfId="0" applyFont="1" applyFill="1" applyAlignment="1">
      <alignment horizontal="left" wrapText="1"/>
    </xf>
    <xf numFmtId="0" fontId="15" fillId="2" borderId="0" xfId="0" applyFont="1" applyFill="1" applyAlignment="1">
      <alignment horizontal="right" vertical="top" indent="1"/>
    </xf>
    <xf numFmtId="10" fontId="15" fillId="5" borderId="0" xfId="3" applyNumberFormat="1" applyFont="1" applyFill="1" applyBorder="1" applyAlignment="1">
      <alignment horizontal="right" vertical="top" indent="1"/>
    </xf>
    <xf numFmtId="10" fontId="15" fillId="0" borderId="0" xfId="3" applyNumberFormat="1" applyFont="1" applyFill="1" applyBorder="1" applyAlignment="1">
      <alignment horizontal="right" vertical="top" indent="1"/>
    </xf>
    <xf numFmtId="166" fontId="15" fillId="2" borderId="0" xfId="0" applyNumberFormat="1" applyFont="1" applyFill="1" applyAlignment="1">
      <alignment horizontal="right" vertical="top" indent="1"/>
    </xf>
    <xf numFmtId="43" fontId="15" fillId="2" borderId="0" xfId="1" applyFont="1" applyFill="1" applyBorder="1" applyAlignment="1">
      <alignment horizontal="left" vertical="top"/>
    </xf>
    <xf numFmtId="171" fontId="15" fillId="2" borderId="11" xfId="2" applyNumberFormat="1" applyFont="1" applyFill="1" applyBorder="1" applyAlignment="1">
      <alignment horizontal="center" vertical="top"/>
    </xf>
    <xf numFmtId="171" fontId="15" fillId="2" borderId="11" xfId="2" applyNumberFormat="1" applyFont="1" applyFill="1" applyBorder="1" applyAlignment="1">
      <alignment horizontal="right" vertical="top"/>
    </xf>
    <xf numFmtId="171" fontId="15" fillId="4" borderId="11" xfId="2" applyNumberFormat="1" applyFont="1" applyFill="1" applyBorder="1" applyAlignment="1">
      <alignment horizontal="center" vertical="top"/>
    </xf>
    <xf numFmtId="171" fontId="15" fillId="0" borderId="0" xfId="2" applyNumberFormat="1" applyFont="1" applyFill="1" applyBorder="1" applyAlignment="1">
      <alignment horizontal="center" vertical="top"/>
    </xf>
    <xf numFmtId="171" fontId="15" fillId="5" borderId="11" xfId="2" applyNumberFormat="1" applyFont="1" applyFill="1" applyBorder="1" applyAlignment="1">
      <alignment horizontal="center" vertical="top"/>
    </xf>
    <xf numFmtId="176" fontId="15" fillId="6" borderId="16" xfId="0" applyNumberFormat="1" applyFont="1" applyFill="1" applyBorder="1" applyAlignment="1">
      <alignment horizontal="center" vertical="top"/>
    </xf>
    <xf numFmtId="176" fontId="18" fillId="2" borderId="0" xfId="0" applyNumberFormat="1" applyFont="1" applyFill="1" applyAlignment="1">
      <alignment horizontal="center" vertical="top"/>
    </xf>
    <xf numFmtId="176" fontId="15" fillId="6" borderId="16" xfId="2" applyNumberFormat="1" applyFont="1" applyFill="1" applyBorder="1" applyAlignment="1">
      <alignment horizontal="center" vertical="top"/>
    </xf>
    <xf numFmtId="177" fontId="15" fillId="4" borderId="14" xfId="2" applyNumberFormat="1" applyFont="1" applyFill="1" applyBorder="1" applyAlignment="1">
      <alignment horizontal="right" vertical="top"/>
    </xf>
    <xf numFmtId="10" fontId="15" fillId="6" borderId="0" xfId="3" applyNumberFormat="1" applyFont="1" applyFill="1" applyBorder="1" applyAlignment="1">
      <alignment vertical="top"/>
    </xf>
    <xf numFmtId="0" fontId="10" fillId="2" borderId="0" xfId="4" applyFont="1" applyFill="1" applyAlignment="1">
      <alignment horizontal="right" vertical="center"/>
    </xf>
    <xf numFmtId="0" fontId="24" fillId="0" borderId="0" xfId="18" applyFont="1" applyAlignment="1">
      <alignment vertical="center" wrapText="1"/>
    </xf>
    <xf numFmtId="0" fontId="24" fillId="0" borderId="0" xfId="18" applyFont="1" applyAlignment="1">
      <alignment vertical="center"/>
    </xf>
    <xf numFmtId="0" fontId="25" fillId="0" borderId="0" xfId="18" applyFont="1" applyAlignment="1">
      <alignment vertical="center" wrapText="1"/>
    </xf>
    <xf numFmtId="0" fontId="13" fillId="0" borderId="0" xfId="4" applyAlignment="1">
      <alignment horizontal="left" vertical="top"/>
    </xf>
    <xf numFmtId="0" fontId="13" fillId="0" borderId="0" xfId="4" applyAlignment="1">
      <alignment vertical="top" wrapText="1"/>
    </xf>
    <xf numFmtId="0" fontId="34" fillId="0" borderId="0" xfId="4" applyFont="1" applyAlignment="1">
      <alignment horizontal="right" vertical="top"/>
    </xf>
    <xf numFmtId="0" fontId="13" fillId="0" borderId="9" xfId="4" applyBorder="1" applyAlignment="1">
      <alignment horizontal="left" vertical="top"/>
    </xf>
    <xf numFmtId="0" fontId="33" fillId="0" borderId="0" xfId="4" applyFont="1" applyAlignment="1">
      <alignment horizontal="left" vertical="top"/>
    </xf>
    <xf numFmtId="0" fontId="13" fillId="0" borderId="9" xfId="4" applyBorder="1" applyAlignment="1">
      <alignment horizontal="center" vertical="top"/>
    </xf>
    <xf numFmtId="0" fontId="13" fillId="0" borderId="9" xfId="4" applyBorder="1" applyAlignment="1">
      <alignment horizontal="center" wrapText="1"/>
    </xf>
    <xf numFmtId="6" fontId="13" fillId="0" borderId="9" xfId="4" applyNumberFormat="1" applyBorder="1" applyAlignment="1">
      <alignment horizontal="center" vertical="top"/>
    </xf>
    <xf numFmtId="0" fontId="13" fillId="0" borderId="0" xfId="4" applyAlignment="1">
      <alignment horizontal="center" vertical="top"/>
    </xf>
    <xf numFmtId="0" fontId="16" fillId="2" borderId="9" xfId="0" applyFont="1" applyFill="1" applyBorder="1" applyAlignment="1">
      <alignment horizontal="center" vertical="center" wrapText="1"/>
    </xf>
    <xf numFmtId="0" fontId="37" fillId="0" borderId="0" xfId="4" applyFont="1" applyAlignment="1">
      <alignment vertical="top"/>
    </xf>
    <xf numFmtId="0" fontId="34" fillId="0" borderId="9" xfId="4" applyFont="1" applyBorder="1" applyAlignment="1">
      <alignment horizontal="left" vertical="center"/>
    </xf>
    <xf numFmtId="0" fontId="34" fillId="0" borderId="9" xfId="4" applyFont="1" applyBorder="1" applyAlignment="1">
      <alignment horizontal="center" vertical="center"/>
    </xf>
    <xf numFmtId="0" fontId="34" fillId="0" borderId="9" xfId="4" applyFont="1" applyBorder="1" applyAlignment="1">
      <alignment horizontal="center" vertical="center" wrapText="1"/>
    </xf>
    <xf numFmtId="176" fontId="13" fillId="0" borderId="9" xfId="4" applyNumberFormat="1" applyBorder="1" applyAlignment="1">
      <alignment horizontal="center" vertical="center"/>
    </xf>
    <xf numFmtId="176" fontId="13" fillId="6" borderId="9" xfId="4" applyNumberFormat="1" applyFill="1" applyBorder="1" applyAlignment="1">
      <alignment horizontal="center" vertical="center"/>
    </xf>
    <xf numFmtId="0" fontId="13" fillId="0" borderId="9" xfId="4" applyBorder="1" applyAlignment="1">
      <alignment horizontal="left" vertical="center"/>
    </xf>
    <xf numFmtId="0" fontId="13" fillId="0" borderId="9" xfId="4" applyBorder="1" applyAlignment="1">
      <alignment horizontal="right" vertical="center"/>
    </xf>
    <xf numFmtId="0" fontId="13" fillId="0" borderId="9" xfId="4" applyBorder="1" applyAlignment="1">
      <alignment horizontal="left" vertical="center" wrapText="1"/>
    </xf>
    <xf numFmtId="0" fontId="13" fillId="0" borderId="0" xfId="4" applyAlignment="1">
      <alignment horizontal="left" vertical="center"/>
    </xf>
    <xf numFmtId="0" fontId="13" fillId="0" borderId="9" xfId="4" applyBorder="1" applyAlignment="1">
      <alignment horizontal="center" vertical="center"/>
    </xf>
    <xf numFmtId="0" fontId="33" fillId="0" borderId="0" xfId="4" applyFont="1" applyAlignment="1">
      <alignment horizontal="left" vertical="center"/>
    </xf>
    <xf numFmtId="0" fontId="13" fillId="0" borderId="9" xfId="4" applyBorder="1" applyAlignment="1">
      <alignment horizontal="left" vertical="center" wrapText="1" indent="1"/>
    </xf>
    <xf numFmtId="0" fontId="39" fillId="0" borderId="0" xfId="0" applyFont="1" applyAlignment="1">
      <alignment horizontal="left" vertical="top"/>
    </xf>
    <xf numFmtId="0" fontId="29" fillId="2" borderId="0" xfId="0" applyFont="1" applyFill="1" applyAlignment="1">
      <alignment horizontal="left" vertical="top"/>
    </xf>
    <xf numFmtId="0" fontId="29" fillId="2" borderId="0" xfId="0" applyFont="1" applyFill="1" applyAlignment="1">
      <alignment horizontal="left"/>
    </xf>
    <xf numFmtId="0" fontId="29" fillId="2" borderId="0" xfId="0" applyFont="1" applyFill="1" applyAlignment="1">
      <alignment vertical="top"/>
    </xf>
    <xf numFmtId="0" fontId="39" fillId="2" borderId="0" xfId="0" applyFont="1" applyFill="1" applyAlignment="1">
      <alignment vertical="top"/>
    </xf>
    <xf numFmtId="0" fontId="13" fillId="0" borderId="9" xfId="4" applyBorder="1" applyAlignment="1">
      <alignment horizontal="center" vertical="center" wrapText="1"/>
    </xf>
    <xf numFmtId="0" fontId="34" fillId="0" borderId="9" xfId="4" applyFont="1" applyBorder="1" applyAlignment="1">
      <alignment horizontal="left" vertical="top"/>
    </xf>
    <xf numFmtId="178" fontId="13" fillId="6" borderId="9" xfId="4" applyNumberFormat="1" applyFill="1" applyBorder="1" applyAlignment="1">
      <alignment horizontal="center" vertical="center"/>
    </xf>
    <xf numFmtId="0" fontId="23" fillId="0" borderId="0" xfId="18" applyFont="1" applyAlignment="1">
      <alignment vertical="center"/>
    </xf>
    <xf numFmtId="0" fontId="23" fillId="0" borderId="0" xfId="18" applyFont="1" applyAlignment="1">
      <alignment horizontal="center" vertical="center"/>
    </xf>
    <xf numFmtId="0" fontId="29" fillId="0" borderId="0" xfId="0" applyFont="1" applyAlignment="1">
      <alignment horizontal="left" vertical="top"/>
    </xf>
    <xf numFmtId="171" fontId="29" fillId="0" borderId="0" xfId="0" applyNumberFormat="1" applyFont="1" applyAlignment="1">
      <alignment horizontal="left" vertical="top"/>
    </xf>
    <xf numFmtId="0" fontId="23" fillId="0" borderId="9" xfId="4" applyFont="1" applyBorder="1" applyAlignment="1">
      <alignment horizontal="left" vertical="center"/>
    </xf>
    <xf numFmtId="0" fontId="23" fillId="0" borderId="9" xfId="4" applyFont="1" applyBorder="1" applyAlignment="1">
      <alignment horizontal="left" vertical="center" wrapText="1"/>
    </xf>
    <xf numFmtId="0" fontId="23" fillId="0" borderId="9" xfId="4" applyFont="1" applyBorder="1" applyAlignment="1">
      <alignment horizontal="right" vertical="center"/>
    </xf>
    <xf numFmtId="0" fontId="23" fillId="0" borderId="9" xfId="4" applyFont="1" applyBorder="1" applyAlignment="1">
      <alignment horizontal="left" vertical="center" wrapText="1" indent="1"/>
    </xf>
    <xf numFmtId="0" fontId="27" fillId="0" borderId="9" xfId="4" applyFont="1" applyBorder="1" applyAlignment="1">
      <alignment horizontal="left" vertical="center" wrapText="1"/>
    </xf>
    <xf numFmtId="176" fontId="34" fillId="6" borderId="9" xfId="4" applyNumberFormat="1" applyFont="1" applyFill="1" applyBorder="1" applyAlignment="1">
      <alignment horizontal="center" vertical="center"/>
    </xf>
    <xf numFmtId="0" fontId="23" fillId="0" borderId="9" xfId="4" applyFont="1" applyBorder="1" applyAlignment="1">
      <alignment horizontal="left" vertical="top" wrapText="1"/>
    </xf>
    <xf numFmtId="0" fontId="23" fillId="0" borderId="9" xfId="4" applyFont="1" applyBorder="1" applyAlignment="1">
      <alignment horizontal="center" wrapText="1"/>
    </xf>
    <xf numFmtId="0" fontId="23" fillId="0" borderId="0" xfId="4" applyFont="1" applyAlignment="1">
      <alignment horizontal="left" vertical="top"/>
    </xf>
    <xf numFmtId="0" fontId="29" fillId="7" borderId="0" xfId="0" applyFont="1" applyFill="1" applyAlignment="1">
      <alignment horizontal="left" vertical="top"/>
    </xf>
    <xf numFmtId="171" fontId="29" fillId="7" borderId="0" xfId="0" applyNumberFormat="1" applyFont="1" applyFill="1" applyAlignment="1">
      <alignment horizontal="left" vertical="top"/>
    </xf>
    <xf numFmtId="165" fontId="16" fillId="2" borderId="10" xfId="0" applyNumberFormat="1" applyFont="1" applyFill="1" applyBorder="1" applyAlignment="1">
      <alignment horizontal="center" vertical="center" wrapText="1"/>
    </xf>
    <xf numFmtId="165" fontId="16" fillId="2" borderId="11" xfId="0" applyNumberFormat="1" applyFont="1" applyFill="1" applyBorder="1" applyAlignment="1">
      <alignment horizontal="center" vertical="center" wrapText="1"/>
    </xf>
    <xf numFmtId="0" fontId="16" fillId="2" borderId="12" xfId="0" applyFont="1" applyFill="1" applyBorder="1" applyAlignment="1">
      <alignment horizontal="left" vertical="top"/>
    </xf>
    <xf numFmtId="0" fontId="16" fillId="2" borderId="15" xfId="0" applyFont="1" applyFill="1" applyBorder="1" applyAlignment="1">
      <alignment horizontal="left" vertical="top"/>
    </xf>
    <xf numFmtId="165" fontId="16" fillId="2" borderId="17" xfId="0" applyNumberFormat="1" applyFont="1" applyFill="1" applyBorder="1" applyAlignment="1">
      <alignment horizontal="center" vertical="center" wrapText="1"/>
    </xf>
    <xf numFmtId="165" fontId="16" fillId="2" borderId="0" xfId="0" applyNumberFormat="1" applyFont="1" applyFill="1" applyAlignment="1">
      <alignment horizontal="center" vertical="center" wrapText="1"/>
    </xf>
    <xf numFmtId="0" fontId="16" fillId="4" borderId="0" xfId="2" applyNumberFormat="1" applyFont="1" applyFill="1" applyBorder="1" applyAlignment="1">
      <alignment horizontal="left" vertical="top"/>
    </xf>
    <xf numFmtId="0" fontId="16" fillId="4" borderId="0" xfId="0" applyFont="1" applyFill="1" applyAlignment="1">
      <alignment horizontal="left" vertical="top"/>
    </xf>
    <xf numFmtId="171" fontId="16" fillId="4" borderId="0" xfId="2" applyNumberFormat="1" applyFont="1" applyFill="1" applyBorder="1" applyAlignment="1">
      <alignment horizontal="right" vertical="top"/>
    </xf>
    <xf numFmtId="10" fontId="16" fillId="2" borderId="18" xfId="0" applyNumberFormat="1" applyFont="1" applyFill="1" applyBorder="1" applyAlignment="1">
      <alignment horizontal="right" vertical="top" indent="2"/>
    </xf>
    <xf numFmtId="171" fontId="16" fillId="5" borderId="14" xfId="2" applyNumberFormat="1" applyFont="1" applyFill="1" applyBorder="1" applyAlignment="1">
      <alignment horizontal="right" vertical="top"/>
    </xf>
    <xf numFmtId="171" fontId="16" fillId="5" borderId="0" xfId="2" applyNumberFormat="1" applyFont="1" applyFill="1" applyBorder="1" applyAlignment="1">
      <alignment horizontal="right" vertical="top"/>
    </xf>
    <xf numFmtId="0" fontId="16" fillId="2" borderId="12" xfId="0" applyFont="1" applyFill="1" applyBorder="1" applyAlignment="1">
      <alignment horizontal="right" vertical="top" indent="2"/>
    </xf>
    <xf numFmtId="171" fontId="16" fillId="5" borderId="15" xfId="2" applyNumberFormat="1" applyFont="1" applyFill="1" applyBorder="1" applyAlignment="1">
      <alignment horizontal="right" vertical="top"/>
    </xf>
    <xf numFmtId="0" fontId="16" fillId="2" borderId="18" xfId="0" applyFont="1" applyFill="1" applyBorder="1" applyAlignment="1">
      <alignment horizontal="right" vertical="top" indent="2"/>
    </xf>
    <xf numFmtId="43" fontId="16" fillId="5" borderId="14" xfId="2" applyNumberFormat="1" applyFont="1" applyFill="1" applyBorder="1" applyAlignment="1">
      <alignment horizontal="right" vertical="top"/>
    </xf>
    <xf numFmtId="171" fontId="16" fillId="4" borderId="1" xfId="2" applyNumberFormat="1" applyFont="1" applyFill="1" applyBorder="1" applyAlignment="1">
      <alignment horizontal="right" vertical="top"/>
    </xf>
    <xf numFmtId="10" fontId="16" fillId="2" borderId="20" xfId="0" applyNumberFormat="1" applyFont="1" applyFill="1" applyBorder="1" applyAlignment="1">
      <alignment horizontal="right" vertical="top" indent="2"/>
    </xf>
    <xf numFmtId="43" fontId="16" fillId="5" borderId="16" xfId="2" applyNumberFormat="1" applyFont="1" applyFill="1" applyBorder="1" applyAlignment="1">
      <alignment horizontal="right" vertical="top"/>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7" fillId="2" borderId="0" xfId="0" applyFont="1" applyFill="1" applyAlignment="1">
      <alignment horizontal="center"/>
    </xf>
    <xf numFmtId="0" fontId="17" fillId="2" borderId="0" xfId="0" quotePrefix="1" applyFont="1" applyFill="1" applyAlignment="1">
      <alignment horizontal="center"/>
    </xf>
    <xf numFmtId="0" fontId="10" fillId="7" borderId="0" xfId="4" applyFont="1" applyFill="1" applyAlignment="1">
      <alignment horizontal="right" vertical="top"/>
    </xf>
    <xf numFmtId="0" fontId="13" fillId="7" borderId="0" xfId="4" applyFill="1" applyAlignment="1">
      <alignment horizontal="left" vertical="top"/>
    </xf>
    <xf numFmtId="0" fontId="13" fillId="0" borderId="0" xfId="4" quotePrefix="1" applyAlignment="1">
      <alignment horizontal="left" vertical="top"/>
    </xf>
    <xf numFmtId="0" fontId="13" fillId="0" borderId="16" xfId="4" quotePrefix="1" applyBorder="1" applyAlignment="1">
      <alignment horizontal="center" vertical="top"/>
    </xf>
    <xf numFmtId="171" fontId="16" fillId="7" borderId="0" xfId="2" applyNumberFormat="1" applyFont="1" applyFill="1" applyBorder="1" applyAlignment="1">
      <alignment horizontal="center" vertical="top"/>
    </xf>
    <xf numFmtId="167" fontId="15" fillId="7" borderId="0" xfId="2" applyNumberFormat="1" applyFont="1" applyFill="1" applyBorder="1" applyAlignment="1">
      <alignment horizontal="right" vertical="top"/>
    </xf>
    <xf numFmtId="0" fontId="15" fillId="7" borderId="0" xfId="0" applyFont="1" applyFill="1" applyAlignment="1">
      <alignment horizontal="right" vertical="top"/>
    </xf>
    <xf numFmtId="0" fontId="15" fillId="6" borderId="0" xfId="0" applyFont="1" applyFill="1" applyAlignment="1">
      <alignment horizontal="left" vertical="top"/>
    </xf>
    <xf numFmtId="0" fontId="10" fillId="7" borderId="0" xfId="4" applyFont="1" applyFill="1" applyAlignment="1">
      <alignment horizontal="right" vertical="center"/>
    </xf>
    <xf numFmtId="0" fontId="24" fillId="7" borderId="0" xfId="18" applyFont="1" applyFill="1" applyAlignment="1">
      <alignment vertical="center" wrapText="1"/>
    </xf>
    <xf numFmtId="0" fontId="23" fillId="7" borderId="0" xfId="5" applyFont="1" applyFill="1"/>
    <xf numFmtId="0" fontId="15" fillId="6" borderId="0" xfId="0" applyFont="1" applyFill="1" applyAlignment="1">
      <alignment vertical="top" wrapText="1"/>
    </xf>
    <xf numFmtId="0" fontId="16" fillId="6" borderId="0" xfId="0" applyFont="1" applyFill="1" applyAlignment="1">
      <alignment vertical="top" wrapText="1"/>
    </xf>
    <xf numFmtId="0" fontId="17" fillId="2" borderId="0" xfId="0" applyFont="1" applyFill="1" applyAlignment="1">
      <alignment vertical="top" wrapText="1"/>
    </xf>
    <xf numFmtId="0" fontId="18" fillId="7" borderId="0" xfId="0" applyFont="1" applyFill="1" applyAlignment="1">
      <alignment vertical="top"/>
    </xf>
    <xf numFmtId="0" fontId="12" fillId="4" borderId="0" xfId="4" applyFont="1" applyFill="1" applyAlignment="1">
      <alignment horizontal="right" vertical="top"/>
    </xf>
    <xf numFmtId="49" fontId="16" fillId="2" borderId="0" xfId="0" applyNumberFormat="1" applyFont="1" applyFill="1" applyAlignment="1">
      <alignment vertical="top"/>
    </xf>
    <xf numFmtId="180" fontId="40" fillId="0" borderId="0" xfId="25" applyFont="1"/>
    <xf numFmtId="0" fontId="41" fillId="0" borderId="0" xfId="26" applyFont="1"/>
    <xf numFmtId="0" fontId="0" fillId="0" borderId="0" xfId="0"/>
    <xf numFmtId="0" fontId="42" fillId="0" borderId="0" xfId="26" applyFont="1"/>
    <xf numFmtId="0" fontId="40" fillId="0" borderId="0" xfId="12" applyFont="1"/>
    <xf numFmtId="0" fontId="43" fillId="2" borderId="0" xfId="0" applyFont="1" applyFill="1" applyAlignment="1">
      <alignment horizontal="center" vertical="top"/>
    </xf>
    <xf numFmtId="0" fontId="43" fillId="2" borderId="0" xfId="0" applyFont="1" applyFill="1" applyAlignment="1">
      <alignment horizontal="left" vertical="top"/>
    </xf>
    <xf numFmtId="0" fontId="43" fillId="2" borderId="0" xfId="4" applyFont="1" applyFill="1" applyAlignment="1">
      <alignment horizontal="left" vertical="top"/>
    </xf>
    <xf numFmtId="0" fontId="16" fillId="5" borderId="0" xfId="0" applyFont="1" applyFill="1" applyAlignment="1">
      <alignment vertical="top" wrapText="1"/>
    </xf>
    <xf numFmtId="0" fontId="41" fillId="0" borderId="0" xfId="19" applyFont="1" applyAlignment="1">
      <alignment vertical="center"/>
    </xf>
    <xf numFmtId="0" fontId="40" fillId="0" borderId="0" xfId="5" applyFont="1"/>
    <xf numFmtId="0" fontId="41" fillId="0" borderId="0" xfId="19" applyFont="1" applyAlignment="1">
      <alignment vertical="center" wrapText="1"/>
    </xf>
    <xf numFmtId="0" fontId="40" fillId="0" borderId="0" xfId="11" applyFont="1"/>
    <xf numFmtId="0" fontId="41" fillId="6" borderId="0" xfId="19" applyFont="1" applyFill="1" applyAlignment="1">
      <alignment vertical="center"/>
    </xf>
    <xf numFmtId="0" fontId="41" fillId="0" borderId="0" xfId="5" applyFont="1" applyAlignment="1">
      <alignment vertical="top"/>
    </xf>
    <xf numFmtId="0" fontId="41" fillId="0" borderId="0" xfId="7" quotePrefix="1" applyFont="1" applyAlignment="1" applyProtection="1">
      <alignment horizontal="right"/>
      <protection locked="0"/>
    </xf>
    <xf numFmtId="0" fontId="41" fillId="0" borderId="0" xfId="20" applyFont="1" applyAlignment="1">
      <alignment horizontal="left" vertical="top"/>
    </xf>
    <xf numFmtId="0" fontId="41" fillId="0" borderId="0" xfId="20" applyFont="1"/>
    <xf numFmtId="0" fontId="40" fillId="0" borderId="0" xfId="20" applyFont="1" applyAlignment="1">
      <alignment horizontal="center"/>
    </xf>
    <xf numFmtId="171" fontId="40" fillId="0" borderId="0" xfId="20" applyNumberFormat="1" applyFont="1" applyAlignment="1">
      <alignment horizontal="center"/>
    </xf>
    <xf numFmtId="0" fontId="40" fillId="0" borderId="0" xfId="20" applyFont="1" applyAlignment="1">
      <alignment horizontal="left"/>
    </xf>
    <xf numFmtId="0" fontId="40" fillId="0" borderId="0" xfId="20" applyFont="1"/>
    <xf numFmtId="0" fontId="41" fillId="0" borderId="0" xfId="20" applyFont="1" applyAlignment="1">
      <alignment horizontal="center"/>
    </xf>
    <xf numFmtId="0" fontId="41" fillId="0" borderId="0" xfId="20" applyFont="1" applyAlignment="1">
      <alignment horizontal="center" vertical="top"/>
    </xf>
    <xf numFmtId="0" fontId="41" fillId="0" borderId="13" xfId="20" applyFont="1" applyBorder="1" applyAlignment="1">
      <alignment horizontal="center"/>
    </xf>
    <xf numFmtId="0" fontId="40" fillId="0" borderId="13" xfId="20" applyFont="1" applyBorder="1" applyAlignment="1">
      <alignment horizontal="center"/>
    </xf>
    <xf numFmtId="0" fontId="41" fillId="0" borderId="0" xfId="5" applyFont="1"/>
    <xf numFmtId="0" fontId="41" fillId="0" borderId="0" xfId="20" applyFont="1" applyAlignment="1">
      <alignment horizontal="left"/>
    </xf>
    <xf numFmtId="171" fontId="40" fillId="6" borderId="0" xfId="10" applyNumberFormat="1" applyFont="1" applyFill="1"/>
    <xf numFmtId="0" fontId="40" fillId="6" borderId="0" xfId="20" applyFont="1" applyFill="1" applyAlignment="1">
      <alignment horizontal="left"/>
    </xf>
    <xf numFmtId="0" fontId="40" fillId="6" borderId="0" xfId="20" applyFont="1" applyFill="1" applyAlignment="1">
      <alignment horizontal="center"/>
    </xf>
    <xf numFmtId="0" fontId="41" fillId="6" borderId="0" xfId="20" applyFont="1" applyFill="1"/>
    <xf numFmtId="171" fontId="40" fillId="0" borderId="4" xfId="20" applyNumberFormat="1" applyFont="1" applyBorder="1" applyAlignment="1">
      <alignment horizontal="center"/>
    </xf>
    <xf numFmtId="0" fontId="40" fillId="0" borderId="13" xfId="5" applyFont="1" applyBorder="1" applyAlignment="1">
      <alignment horizontal="left" wrapText="1"/>
    </xf>
    <xf numFmtId="171" fontId="40" fillId="0" borderId="0" xfId="10" applyNumberFormat="1" applyFont="1" applyBorder="1"/>
    <xf numFmtId="171" fontId="40" fillId="0" borderId="0" xfId="11" applyNumberFormat="1" applyFont="1"/>
    <xf numFmtId="0" fontId="41" fillId="0" borderId="0" xfId="12" applyFont="1" applyAlignment="1">
      <alignment horizontal="center"/>
    </xf>
    <xf numFmtId="0" fontId="41" fillId="0" borderId="0" xfId="21" applyFont="1" applyAlignment="1">
      <alignment horizontal="center"/>
    </xf>
    <xf numFmtId="0" fontId="41" fillId="0" borderId="0" xfId="19" applyFont="1" applyAlignment="1">
      <alignment horizontal="center"/>
    </xf>
    <xf numFmtId="171" fontId="41" fillId="0" borderId="0" xfId="10" applyNumberFormat="1" applyFont="1" applyBorder="1" applyAlignment="1">
      <alignment horizontal="center" wrapText="1"/>
    </xf>
    <xf numFmtId="171" fontId="41" fillId="0" borderId="0" xfId="10" applyNumberFormat="1" applyFont="1" applyBorder="1" applyAlignment="1">
      <alignment horizontal="center" vertical="top" wrapText="1"/>
    </xf>
    <xf numFmtId="0" fontId="40" fillId="6" borderId="0" xfId="11" applyFont="1" applyFill="1" applyAlignment="1">
      <alignment vertical="center"/>
    </xf>
    <xf numFmtId="171" fontId="40" fillId="6" borderId="0" xfId="10" applyNumberFormat="1" applyFont="1" applyFill="1" applyAlignment="1">
      <alignment vertical="center"/>
    </xf>
    <xf numFmtId="167" fontId="40" fillId="6" borderId="0" xfId="10" applyNumberFormat="1" applyFont="1" applyFill="1" applyAlignment="1">
      <alignment vertical="center"/>
    </xf>
    <xf numFmtId="0" fontId="41" fillId="6" borderId="0" xfId="20" applyFont="1" applyFill="1" applyAlignment="1">
      <alignment horizontal="center" vertical="top"/>
    </xf>
    <xf numFmtId="0" fontId="40" fillId="6" borderId="1" xfId="11" applyFont="1" applyFill="1" applyBorder="1" applyAlignment="1">
      <alignment vertical="center"/>
    </xf>
    <xf numFmtId="171" fontId="40" fillId="6" borderId="1" xfId="10" applyNumberFormat="1" applyFont="1" applyFill="1" applyBorder="1" applyAlignment="1">
      <alignment vertical="center"/>
    </xf>
    <xf numFmtId="0" fontId="40" fillId="0" borderId="0" xfId="11" applyFont="1" applyAlignment="1">
      <alignment horizontal="right"/>
    </xf>
    <xf numFmtId="171" fontId="40" fillId="0" borderId="4" xfId="10" applyNumberFormat="1" applyFont="1" applyBorder="1"/>
    <xf numFmtId="171" fontId="40" fillId="0" borderId="0" xfId="10" applyNumberFormat="1" applyFont="1" applyFill="1" applyBorder="1"/>
    <xf numFmtId="171" fontId="40" fillId="0" borderId="0" xfId="10" applyNumberFormat="1" applyFont="1" applyBorder="1" applyAlignment="1">
      <alignment horizontal="center" wrapText="1"/>
    </xf>
    <xf numFmtId="0" fontId="40" fillId="6" borderId="0" xfId="5" applyFont="1" applyFill="1" applyAlignment="1">
      <alignment vertical="top"/>
    </xf>
    <xf numFmtId="0" fontId="40" fillId="0" borderId="13" xfId="20" applyFont="1" applyBorder="1"/>
    <xf numFmtId="0" fontId="41" fillId="0" borderId="0" xfId="19" applyFont="1"/>
    <xf numFmtId="0" fontId="41" fillId="0" borderId="1" xfId="11" applyFont="1" applyBorder="1"/>
    <xf numFmtId="0" fontId="41" fillId="0" borderId="1" xfId="11" applyFont="1" applyBorder="1" applyAlignment="1">
      <alignment horizontal="center"/>
    </xf>
    <xf numFmtId="0" fontId="40" fillId="0" borderId="1" xfId="11" applyFont="1" applyBorder="1"/>
    <xf numFmtId="0" fontId="41" fillId="0" borderId="1" xfId="11" applyFont="1" applyBorder="1" applyAlignment="1">
      <alignment horizontal="center" wrapText="1"/>
    </xf>
    <xf numFmtId="171" fontId="40" fillId="7" borderId="0" xfId="10" applyNumberFormat="1" applyFont="1" applyFill="1" applyAlignment="1">
      <alignment vertical="center"/>
    </xf>
    <xf numFmtId="0" fontId="40" fillId="6" borderId="0" xfId="11" applyFont="1" applyFill="1"/>
    <xf numFmtId="171" fontId="40" fillId="6" borderId="11" xfId="10" applyNumberFormat="1" applyFont="1" applyFill="1" applyBorder="1" applyAlignment="1">
      <alignment vertical="center"/>
    </xf>
    <xf numFmtId="171" fontId="40" fillId="6" borderId="0" xfId="10" applyNumberFormat="1" applyFont="1" applyFill="1" applyBorder="1" applyAlignment="1">
      <alignment vertical="center"/>
    </xf>
    <xf numFmtId="171" fontId="40" fillId="6" borderId="0" xfId="10" applyNumberFormat="1" applyFont="1" applyFill="1" applyBorder="1" applyAlignment="1">
      <alignment horizontal="left" vertical="center"/>
    </xf>
    <xf numFmtId="0" fontId="40" fillId="6" borderId="1" xfId="11" applyFont="1" applyFill="1" applyBorder="1"/>
    <xf numFmtId="171" fontId="40" fillId="6" borderId="1" xfId="10" applyNumberFormat="1" applyFont="1" applyFill="1" applyBorder="1"/>
    <xf numFmtId="0" fontId="40" fillId="0" borderId="11" xfId="11" applyFont="1" applyBorder="1" applyAlignment="1">
      <alignment horizontal="left"/>
    </xf>
    <xf numFmtId="171" fontId="40" fillId="0" borderId="4" xfId="10" applyNumberFormat="1" applyFont="1" applyFill="1" applyBorder="1"/>
    <xf numFmtId="0" fontId="40" fillId="0" borderId="0" xfId="11" applyFont="1" applyAlignment="1">
      <alignment horizontal="left"/>
    </xf>
    <xf numFmtId="171" fontId="40" fillId="0" borderId="0" xfId="10" applyNumberFormat="1" applyFont="1" applyFill="1" applyBorder="1" applyAlignment="1">
      <alignment horizontal="center"/>
    </xf>
    <xf numFmtId="0" fontId="40" fillId="0" borderId="11" xfId="11" applyFont="1" applyBorder="1" applyAlignment="1">
      <alignment horizontal="right"/>
    </xf>
    <xf numFmtId="0" fontId="40" fillId="0" borderId="11" xfId="11" applyFont="1" applyBorder="1"/>
    <xf numFmtId="0" fontId="40" fillId="0" borderId="0" xfId="5" applyFont="1" applyAlignment="1">
      <alignment horizontal="left" wrapText="1"/>
    </xf>
    <xf numFmtId="0" fontId="40" fillId="0" borderId="0" xfId="20" applyFont="1" applyAlignment="1">
      <alignment horizontal="left" vertical="top" wrapText="1"/>
    </xf>
    <xf numFmtId="0" fontId="41" fillId="0" borderId="1" xfId="5" applyFont="1" applyBorder="1" applyAlignment="1">
      <alignment horizontal="center" wrapText="1"/>
    </xf>
    <xf numFmtId="171" fontId="40" fillId="7" borderId="0" xfId="10" applyNumberFormat="1" applyFont="1" applyFill="1"/>
    <xf numFmtId="171" fontId="40" fillId="0" borderId="7" xfId="10" applyNumberFormat="1" applyFont="1" applyFill="1" applyBorder="1"/>
    <xf numFmtId="171" fontId="40" fillId="0" borderId="0" xfId="10" applyNumberFormat="1" applyFont="1" applyBorder="1" applyAlignment="1">
      <alignment horizontal="right"/>
    </xf>
    <xf numFmtId="171" fontId="40" fillId="0" borderId="0" xfId="22" applyNumberFormat="1" applyFont="1"/>
    <xf numFmtId="10" fontId="40" fillId="0" borderId="0" xfId="23" applyNumberFormat="1" applyFont="1"/>
    <xf numFmtId="171" fontId="40" fillId="0" borderId="0" xfId="22" applyNumberFormat="1" applyFont="1" applyAlignment="1">
      <alignment horizontal="center"/>
    </xf>
    <xf numFmtId="0" fontId="40" fillId="0" borderId="0" xfId="5" quotePrefix="1" applyFont="1" applyAlignment="1">
      <alignment horizontal="center"/>
    </xf>
    <xf numFmtId="171" fontId="40" fillId="0" borderId="0" xfId="22" quotePrefix="1" applyNumberFormat="1" applyFont="1" applyAlignment="1">
      <alignment horizontal="center"/>
    </xf>
    <xf numFmtId="0" fontId="40" fillId="6" borderId="0" xfId="5" applyFont="1" applyFill="1"/>
    <xf numFmtId="179" fontId="40" fillId="6" borderId="0" xfId="10" applyNumberFormat="1" applyFont="1" applyFill="1" applyAlignment="1">
      <alignment horizontal="center" vertical="center"/>
    </xf>
    <xf numFmtId="10" fontId="40" fillId="6" borderId="0" xfId="23" applyNumberFormat="1" applyFont="1" applyFill="1" applyAlignment="1">
      <alignment horizontal="right" vertical="center"/>
    </xf>
    <xf numFmtId="0" fontId="40" fillId="0" borderId="0" xfId="20" applyFont="1" applyAlignment="1">
      <alignment horizontal="right"/>
    </xf>
    <xf numFmtId="0" fontId="40" fillId="6" borderId="0" xfId="20" applyFont="1" applyFill="1"/>
    <xf numFmtId="0" fontId="41" fillId="0" borderId="1" xfId="20" applyFont="1" applyBorder="1" applyAlignment="1">
      <alignment horizontal="center" wrapText="1"/>
    </xf>
    <xf numFmtId="0" fontId="41" fillId="0" borderId="1" xfId="20" applyFont="1" applyBorder="1"/>
    <xf numFmtId="171" fontId="40" fillId="6" borderId="0" xfId="20" applyNumberFormat="1" applyFont="1" applyFill="1" applyAlignment="1">
      <alignment horizontal="center"/>
    </xf>
    <xf numFmtId="41" fontId="40" fillId="6" borderId="0" xfId="20" applyNumberFormat="1" applyFont="1" applyFill="1" applyAlignment="1">
      <alignment horizontal="center" wrapText="1"/>
    </xf>
    <xf numFmtId="0" fontId="40" fillId="0" borderId="13" xfId="5" applyFont="1" applyBorder="1"/>
    <xf numFmtId="0" fontId="41" fillId="0" borderId="0" xfId="25" applyNumberFormat="1" applyFont="1"/>
    <xf numFmtId="175" fontId="41" fillId="0" borderId="0" xfId="9" quotePrefix="1" applyFont="1"/>
    <xf numFmtId="175" fontId="41" fillId="6" borderId="0" xfId="9" quotePrefix="1" applyFont="1" applyFill="1"/>
    <xf numFmtId="0" fontId="23" fillId="0" borderId="0" xfId="0" applyFont="1"/>
    <xf numFmtId="175" fontId="41" fillId="0" borderId="0" xfId="9" quotePrefix="1" applyFont="1" applyAlignment="1">
      <alignment horizontal="center"/>
    </xf>
    <xf numFmtId="0" fontId="41" fillId="0" borderId="0" xfId="26" applyFont="1" applyAlignment="1">
      <alignment horizontal="center"/>
    </xf>
    <xf numFmtId="0" fontId="40" fillId="0" borderId="0" xfId="26" applyFont="1" applyAlignment="1">
      <alignment horizontal="left"/>
    </xf>
    <xf numFmtId="0" fontId="40" fillId="6" borderId="0" xfId="27" applyNumberFormat="1" applyFont="1" applyFill="1"/>
    <xf numFmtId="0" fontId="40" fillId="0" borderId="0" xfId="26" applyFont="1"/>
    <xf numFmtId="171" fontId="40" fillId="6" borderId="0" xfId="27" applyNumberFormat="1" applyFont="1" applyFill="1"/>
    <xf numFmtId="0" fontId="44" fillId="0" borderId="0" xfId="0" applyFont="1"/>
    <xf numFmtId="0" fontId="41" fillId="0" borderId="0" xfId="26" applyFont="1" applyAlignment="1">
      <alignment horizontal="center" vertical="top"/>
    </xf>
    <xf numFmtId="0" fontId="40" fillId="0" borderId="0" xfId="26" applyFont="1" applyAlignment="1">
      <alignment vertical="top" wrapText="1"/>
    </xf>
    <xf numFmtId="0" fontId="40" fillId="0" borderId="0" xfId="28" applyFont="1"/>
    <xf numFmtId="0" fontId="41" fillId="0" borderId="0" xfId="26" applyFont="1" applyAlignment="1">
      <alignment horizontal="left"/>
    </xf>
    <xf numFmtId="171" fontId="40" fillId="0" borderId="1" xfId="29" applyNumberFormat="1" applyFont="1" applyBorder="1" applyAlignment="1">
      <alignment horizontal="center" vertical="center" wrapText="1"/>
    </xf>
    <xf numFmtId="171" fontId="40" fillId="6" borderId="0" xfId="30" applyNumberFormat="1" applyFont="1" applyFill="1"/>
    <xf numFmtId="0" fontId="41" fillId="0" borderId="0" xfId="26" applyFont="1" applyAlignment="1">
      <alignment horizontal="center" wrapText="1"/>
    </xf>
    <xf numFmtId="171" fontId="40" fillId="6" borderId="1" xfId="30" applyNumberFormat="1" applyFont="1" applyFill="1" applyBorder="1"/>
    <xf numFmtId="171" fontId="40" fillId="0" borderId="0" xfId="26" applyNumberFormat="1" applyFont="1"/>
    <xf numFmtId="171" fontId="40" fillId="0" borderId="4" xfId="26" applyNumberFormat="1" applyFont="1" applyBorder="1"/>
    <xf numFmtId="171" fontId="41" fillId="0" borderId="0" xfId="29" applyNumberFormat="1" applyFont="1" applyAlignment="1">
      <alignment vertical="center"/>
    </xf>
    <xf numFmtId="0" fontId="41" fillId="0" borderId="0" xfId="21" applyFont="1"/>
    <xf numFmtId="180" fontId="41" fillId="0" borderId="0" xfId="25" applyFont="1" applyAlignment="1">
      <alignment horizontal="center"/>
    </xf>
    <xf numFmtId="0" fontId="40" fillId="0" borderId="1" xfId="21" applyFont="1" applyBorder="1" applyAlignment="1">
      <alignment horizontal="center"/>
    </xf>
    <xf numFmtId="0" fontId="40" fillId="0" borderId="1" xfId="30" applyFont="1" applyBorder="1" applyAlignment="1">
      <alignment horizontal="center" wrapText="1"/>
    </xf>
    <xf numFmtId="0" fontId="41" fillId="0" borderId="0" xfId="26" applyFont="1" applyAlignment="1">
      <alignment horizontal="center" vertical="center"/>
    </xf>
    <xf numFmtId="0" fontId="40" fillId="0" borderId="7" xfId="21" applyFont="1" applyBorder="1" applyAlignment="1">
      <alignment horizontal="center" vertical="center"/>
    </xf>
    <xf numFmtId="0" fontId="40" fillId="0" borderId="7" xfId="30" applyFont="1" applyBorder="1" applyAlignment="1">
      <alignment horizontal="center" vertical="center" wrapText="1"/>
    </xf>
    <xf numFmtId="0" fontId="40" fillId="0" borderId="0" xfId="12" applyFont="1" applyAlignment="1">
      <alignment vertical="center"/>
    </xf>
    <xf numFmtId="0" fontId="40" fillId="0" borderId="0" xfId="21" applyFont="1"/>
    <xf numFmtId="0" fontId="40" fillId="6" borderId="0" xfId="30" applyFont="1" applyFill="1" applyAlignment="1">
      <alignment horizontal="left"/>
    </xf>
    <xf numFmtId="171" fontId="40" fillId="6" borderId="0" xfId="30" applyNumberFormat="1" applyFont="1" applyFill="1" applyAlignment="1">
      <alignment horizontal="right"/>
    </xf>
    <xf numFmtId="171" fontId="40" fillId="6" borderId="0" xfId="31" applyNumberFormat="1" applyFont="1" applyFill="1" applyAlignment="1">
      <alignment horizontal="right"/>
    </xf>
    <xf numFmtId="0" fontId="40" fillId="0" borderId="0" xfId="30" applyFont="1" applyAlignment="1">
      <alignment horizontal="center"/>
    </xf>
    <xf numFmtId="171" fontId="40" fillId="0" borderId="0" xfId="30" applyNumberFormat="1" applyFont="1" applyAlignment="1">
      <alignment horizontal="right"/>
    </xf>
    <xf numFmtId="171" fontId="40" fillId="0" borderId="0" xfId="30" applyNumberFormat="1" applyFont="1"/>
    <xf numFmtId="0" fontId="40" fillId="6" borderId="0" xfId="30" applyFont="1" applyFill="1" applyAlignment="1">
      <alignment horizontal="center"/>
    </xf>
    <xf numFmtId="171" fontId="40" fillId="0" borderId="1" xfId="30" applyNumberFormat="1" applyFont="1" applyBorder="1"/>
    <xf numFmtId="0" fontId="40" fillId="0" borderId="11" xfId="21" applyFont="1" applyBorder="1" applyAlignment="1">
      <alignment horizontal="left"/>
    </xf>
    <xf numFmtId="0" fontId="40" fillId="0" borderId="11" xfId="21" applyFont="1" applyBorder="1" applyAlignment="1">
      <alignment horizontal="right"/>
    </xf>
    <xf numFmtId="171" fontId="40" fillId="0" borderId="4" xfId="30" applyNumberFormat="1" applyFont="1" applyBorder="1"/>
    <xf numFmtId="0" fontId="40" fillId="0" borderId="11" xfId="30" applyFont="1" applyBorder="1"/>
    <xf numFmtId="171" fontId="40" fillId="0" borderId="4" xfId="32" applyNumberFormat="1" applyFont="1" applyBorder="1"/>
    <xf numFmtId="0" fontId="40" fillId="0" borderId="0" xfId="21" applyFont="1" applyAlignment="1">
      <alignment horizontal="right"/>
    </xf>
    <xf numFmtId="0" fontId="40" fillId="0" borderId="0" xfId="30" applyFont="1"/>
    <xf numFmtId="171" fontId="40" fillId="0" borderId="0" xfId="12" applyNumberFormat="1" applyFont="1"/>
    <xf numFmtId="0" fontId="41" fillId="0" borderId="0" xfId="12" applyFont="1"/>
    <xf numFmtId="0" fontId="40" fillId="0" borderId="0" xfId="20" applyFont="1" applyAlignment="1">
      <alignment wrapText="1"/>
    </xf>
    <xf numFmtId="0" fontId="40" fillId="0" borderId="0" xfId="20" applyFont="1" applyAlignment="1">
      <alignment horizontal="left" wrapText="1"/>
    </xf>
    <xf numFmtId="0" fontId="40" fillId="0" borderId="0" xfId="33" applyFont="1"/>
    <xf numFmtId="0" fontId="41" fillId="6" borderId="0" xfId="11" applyFont="1" applyFill="1" applyAlignment="1">
      <alignment vertical="top"/>
    </xf>
    <xf numFmtId="0" fontId="40" fillId="6" borderId="0" xfId="11" applyFont="1" applyFill="1" applyAlignment="1">
      <alignment vertical="top"/>
    </xf>
    <xf numFmtId="0" fontId="41" fillId="0" borderId="0" xfId="11" applyFont="1" applyAlignment="1">
      <alignment horizontal="center"/>
    </xf>
    <xf numFmtId="0" fontId="41" fillId="0" borderId="0" xfId="11" applyFont="1"/>
    <xf numFmtId="0" fontId="41" fillId="0" borderId="1" xfId="33" applyFont="1" applyBorder="1"/>
    <xf numFmtId="10" fontId="40" fillId="0" borderId="0" xfId="33" applyNumberFormat="1" applyFont="1" applyAlignment="1">
      <alignment horizontal="center"/>
    </xf>
    <xf numFmtId="0" fontId="41" fillId="0" borderId="0" xfId="33" applyFont="1"/>
    <xf numFmtId="10" fontId="40" fillId="6" borderId="0" xfId="34" applyNumberFormat="1" applyFont="1" applyFill="1" applyBorder="1" applyAlignment="1">
      <alignment horizontal="center"/>
    </xf>
    <xf numFmtId="10" fontId="40" fillId="6" borderId="0" xfId="33" applyNumberFormat="1" applyFont="1" applyFill="1" applyAlignment="1">
      <alignment horizontal="center"/>
    </xf>
    <xf numFmtId="0" fontId="40" fillId="6" borderId="0" xfId="33" applyFont="1" applyFill="1" applyAlignment="1">
      <alignment horizontal="center"/>
    </xf>
    <xf numFmtId="0" fontId="40" fillId="0" borderId="0" xfId="33" applyFont="1" applyAlignment="1">
      <alignment horizontal="center"/>
    </xf>
    <xf numFmtId="0" fontId="40" fillId="0" borderId="7" xfId="33" applyFont="1" applyBorder="1"/>
    <xf numFmtId="0" fontId="40" fillId="0" borderId="7" xfId="33" applyFont="1" applyBorder="1" applyAlignment="1">
      <alignment horizontal="right"/>
    </xf>
    <xf numFmtId="0" fontId="40" fillId="0" borderId="7" xfId="33" applyFont="1" applyBorder="1" applyAlignment="1">
      <alignment horizontal="center"/>
    </xf>
    <xf numFmtId="0" fontId="40" fillId="0" borderId="1" xfId="33" applyFont="1" applyBorder="1" applyAlignment="1">
      <alignment horizontal="center"/>
    </xf>
    <xf numFmtId="0" fontId="40" fillId="6" borderId="0" xfId="33" applyFont="1" applyFill="1"/>
    <xf numFmtId="41" fontId="40" fillId="6" borderId="0" xfId="33" applyNumberFormat="1" applyFont="1" applyFill="1"/>
    <xf numFmtId="41" fontId="40" fillId="0" borderId="0" xfId="33" applyNumberFormat="1" applyFont="1"/>
    <xf numFmtId="41" fontId="40" fillId="8" borderId="0" xfId="33" applyNumberFormat="1" applyFont="1" applyFill="1"/>
    <xf numFmtId="41" fontId="40" fillId="0" borderId="4" xfId="33" applyNumberFormat="1" applyFont="1" applyBorder="1"/>
    <xf numFmtId="0" fontId="40" fillId="0" borderId="1" xfId="33" applyFont="1" applyBorder="1"/>
    <xf numFmtId="41" fontId="40" fillId="0" borderId="1" xfId="33" applyNumberFormat="1" applyFont="1" applyBorder="1"/>
    <xf numFmtId="10" fontId="40" fillId="0" borderId="0" xfId="34" applyNumberFormat="1" applyFont="1" applyBorder="1" applyAlignment="1">
      <alignment horizontal="center"/>
    </xf>
    <xf numFmtId="41" fontId="40" fillId="0" borderId="0" xfId="33" applyNumberFormat="1" applyFont="1" applyAlignment="1">
      <alignment horizontal="center"/>
    </xf>
    <xf numFmtId="0" fontId="41" fillId="0" borderId="0" xfId="33" applyFont="1" applyAlignment="1">
      <alignment horizontal="center"/>
    </xf>
    <xf numFmtId="0" fontId="34" fillId="0" borderId="0" xfId="4" applyFont="1" applyAlignment="1">
      <alignment horizontal="left" vertical="top"/>
    </xf>
    <xf numFmtId="0" fontId="15" fillId="2" borderId="0" xfId="4" applyFont="1" applyFill="1" applyAlignment="1">
      <alignment horizontal="left" vertical="top"/>
    </xf>
    <xf numFmtId="0" fontId="14" fillId="2" borderId="0" xfId="4" applyFont="1" applyFill="1" applyAlignment="1">
      <alignment horizontal="left" vertical="top"/>
    </xf>
    <xf numFmtId="0" fontId="15" fillId="2" borderId="0" xfId="4" applyFont="1" applyFill="1" applyAlignment="1">
      <alignment vertical="top"/>
    </xf>
    <xf numFmtId="0" fontId="15" fillId="2" borderId="0" xfId="4" applyFont="1" applyFill="1" applyAlignment="1">
      <alignment horizontal="right" vertical="top"/>
    </xf>
    <xf numFmtId="0" fontId="15" fillId="2" borderId="0" xfId="4" applyFont="1" applyFill="1" applyAlignment="1">
      <alignment horizontal="center" vertical="center"/>
    </xf>
    <xf numFmtId="0" fontId="15" fillId="0" borderId="0" xfId="4" applyFont="1" applyAlignment="1">
      <alignment horizontal="right" vertical="top"/>
    </xf>
    <xf numFmtId="0" fontId="45" fillId="2" borderId="0" xfId="4" applyFont="1" applyFill="1" applyAlignment="1">
      <alignment horizontal="left" vertical="top"/>
    </xf>
    <xf numFmtId="171" fontId="45" fillId="2" borderId="0" xfId="4" applyNumberFormat="1" applyFont="1" applyFill="1" applyAlignment="1">
      <alignment horizontal="left" vertical="top"/>
    </xf>
    <xf numFmtId="0" fontId="18" fillId="2" borderId="0" xfId="4" applyFont="1" applyFill="1" applyAlignment="1">
      <alignment vertical="top"/>
    </xf>
    <xf numFmtId="0" fontId="45" fillId="2" borderId="0" xfId="4" applyFont="1" applyFill="1" applyAlignment="1">
      <alignment horizontal="center" vertical="top"/>
    </xf>
    <xf numFmtId="171" fontId="15" fillId="7" borderId="0" xfId="2" applyNumberFormat="1" applyFont="1" applyFill="1" applyBorder="1" applyAlignment="1">
      <alignment horizontal="left" vertical="top"/>
    </xf>
    <xf numFmtId="0" fontId="15" fillId="5" borderId="0" xfId="4" applyFont="1" applyFill="1" applyAlignment="1">
      <alignment vertical="top" wrapText="1"/>
    </xf>
    <xf numFmtId="0" fontId="24" fillId="0" borderId="0" xfId="35" applyFont="1" applyAlignment="1">
      <alignment vertical="center" wrapText="1"/>
    </xf>
    <xf numFmtId="0" fontId="10" fillId="0" borderId="0" xfId="4" applyFont="1" applyAlignment="1">
      <alignment horizontal="right" vertical="center"/>
    </xf>
    <xf numFmtId="0" fontId="13" fillId="2" borderId="0" xfId="4" applyFill="1" applyAlignment="1">
      <alignment horizontal="left" vertical="top"/>
    </xf>
    <xf numFmtId="0" fontId="24" fillId="0" borderId="0" xfId="35" applyFont="1" applyAlignment="1">
      <alignment vertical="center"/>
    </xf>
    <xf numFmtId="0" fontId="23" fillId="0" borderId="0" xfId="35" applyFont="1" applyAlignment="1">
      <alignment horizontal="center" vertical="center"/>
    </xf>
    <xf numFmtId="0" fontId="34" fillId="2" borderId="0" xfId="4" applyFont="1" applyFill="1" applyAlignment="1">
      <alignment horizontal="left" vertical="top"/>
    </xf>
    <xf numFmtId="0" fontId="13" fillId="6" borderId="0" xfId="4" applyFill="1" applyAlignment="1">
      <alignment horizontal="left" vertical="top"/>
    </xf>
    <xf numFmtId="0" fontId="23" fillId="6" borderId="0" xfId="4" applyFont="1" applyFill="1" applyAlignment="1">
      <alignment horizontal="left" vertical="top"/>
    </xf>
    <xf numFmtId="0" fontId="13" fillId="2" borderId="0" xfId="4" applyFill="1" applyAlignment="1">
      <alignment horizontal="left" vertical="top" indent="1"/>
    </xf>
    <xf numFmtId="0" fontId="35" fillId="2" borderId="0" xfId="4" applyFont="1" applyFill="1" applyAlignment="1">
      <alignment horizontal="left" vertical="top"/>
    </xf>
    <xf numFmtId="0" fontId="13" fillId="6" borderId="9" xfId="4" applyFill="1" applyBorder="1" applyAlignment="1">
      <alignment horizontal="center" vertical="top"/>
    </xf>
    <xf numFmtId="0" fontId="13" fillId="2" borderId="0" xfId="4" applyFill="1" applyAlignment="1">
      <alignment horizontal="left" vertical="top" indent="4"/>
    </xf>
    <xf numFmtId="0" fontId="34" fillId="0" borderId="9" xfId="4" applyFont="1" applyBorder="1" applyAlignment="1">
      <alignment vertical="top"/>
    </xf>
    <xf numFmtId="0" fontId="34" fillId="0" borderId="6" xfId="4" applyFont="1" applyBorder="1" applyAlignment="1">
      <alignment vertical="top"/>
    </xf>
    <xf numFmtId="0" fontId="34" fillId="0" borderId="7" xfId="4" applyFont="1" applyBorder="1" applyAlignment="1">
      <alignment vertical="top"/>
    </xf>
    <xf numFmtId="0" fontId="34" fillId="0" borderId="8" xfId="4" applyFont="1" applyBorder="1" applyAlignment="1">
      <alignment vertical="top"/>
    </xf>
    <xf numFmtId="0" fontId="13" fillId="0" borderId="16" xfId="4" quotePrefix="1" applyBorder="1" applyAlignment="1">
      <alignment horizontal="center" vertical="top" wrapText="1"/>
    </xf>
    <xf numFmtId="0" fontId="13" fillId="0" borderId="15" xfId="4" applyBorder="1" applyAlignment="1">
      <alignment horizontal="center" wrapText="1"/>
    </xf>
    <xf numFmtId="0" fontId="13" fillId="0" borderId="15" xfId="4" applyBorder="1" applyAlignment="1">
      <alignment horizontal="center"/>
    </xf>
    <xf numFmtId="0" fontId="23" fillId="0" borderId="15" xfId="4" applyFont="1" applyBorder="1" applyAlignment="1">
      <alignment horizontal="center" wrapText="1"/>
    </xf>
    <xf numFmtId="0" fontId="13" fillId="0" borderId="16" xfId="4" applyBorder="1" applyAlignment="1">
      <alignment horizontal="center"/>
    </xf>
    <xf numFmtId="0" fontId="13" fillId="0" borderId="16" xfId="4" applyBorder="1" applyAlignment="1">
      <alignment horizontal="center" wrapText="1"/>
    </xf>
    <xf numFmtId="0" fontId="23" fillId="0" borderId="16" xfId="4" applyFont="1" applyBorder="1" applyAlignment="1">
      <alignment horizontal="center" wrapText="1"/>
    </xf>
    <xf numFmtId="6" fontId="13" fillId="6" borderId="9" xfId="4" applyNumberFormat="1" applyFill="1" applyBorder="1" applyAlignment="1">
      <alignment horizontal="center" vertical="top"/>
    </xf>
    <xf numFmtId="6" fontId="13" fillId="0" borderId="9" xfId="4" quotePrefix="1" applyNumberFormat="1" applyBorder="1" applyAlignment="1">
      <alignment horizontal="center" vertical="top"/>
    </xf>
    <xf numFmtId="49" fontId="15" fillId="2" borderId="0" xfId="0" applyNumberFormat="1" applyFont="1" applyFill="1" applyAlignment="1">
      <alignment vertical="top" wrapText="1"/>
    </xf>
    <xf numFmtId="0" fontId="15" fillId="7" borderId="0" xfId="0" quotePrefix="1" applyFont="1" applyFill="1" applyAlignment="1" applyProtection="1">
      <alignment vertical="top" wrapText="1"/>
      <protection locked="0"/>
    </xf>
    <xf numFmtId="171" fontId="15" fillId="2" borderId="14" xfId="2" applyNumberFormat="1" applyFont="1" applyFill="1" applyBorder="1" applyAlignment="1">
      <alignment horizontal="center" vertical="top"/>
    </xf>
    <xf numFmtId="171" fontId="15" fillId="4" borderId="14" xfId="2" applyNumberFormat="1" applyFont="1" applyFill="1" applyBorder="1" applyAlignment="1">
      <alignment horizontal="center" vertical="top"/>
    </xf>
    <xf numFmtId="171" fontId="15" fillId="6" borderId="17" xfId="2" applyNumberFormat="1" applyFont="1" applyFill="1" applyBorder="1" applyAlignment="1">
      <alignment horizontal="center" vertical="top"/>
    </xf>
    <xf numFmtId="171" fontId="15" fillId="7" borderId="10" xfId="2" applyNumberFormat="1" applyFont="1" applyFill="1" applyBorder="1" applyAlignment="1">
      <alignment horizontal="center" vertical="top"/>
    </xf>
    <xf numFmtId="171" fontId="15" fillId="7" borderId="17" xfId="2" applyNumberFormat="1" applyFont="1" applyFill="1" applyBorder="1" applyAlignment="1">
      <alignment horizontal="center" vertical="top"/>
    </xf>
    <xf numFmtId="171" fontId="15" fillId="6" borderId="19" xfId="2" applyNumberFormat="1" applyFont="1" applyFill="1" applyBorder="1" applyAlignment="1">
      <alignment horizontal="center" vertical="top"/>
    </xf>
    <xf numFmtId="171" fontId="15" fillId="2" borderId="19" xfId="2" applyNumberFormat="1" applyFont="1" applyFill="1" applyBorder="1" applyAlignment="1">
      <alignment horizontal="center" vertical="top"/>
    </xf>
    <xf numFmtId="171" fontId="15" fillId="5" borderId="0" xfId="2" applyNumberFormat="1" applyFont="1" applyFill="1" applyBorder="1" applyAlignment="1">
      <alignment vertical="top"/>
    </xf>
    <xf numFmtId="171" fontId="15" fillId="2" borderId="1" xfId="0" applyNumberFormat="1" applyFont="1" applyFill="1" applyBorder="1" applyAlignment="1">
      <alignment vertical="top"/>
    </xf>
    <xf numFmtId="10" fontId="15" fillId="4" borderId="0" xfId="3" applyNumberFormat="1" applyFont="1" applyFill="1" applyBorder="1" applyAlignment="1">
      <alignment horizontal="right" vertical="top" wrapText="1" indent="1"/>
    </xf>
    <xf numFmtId="171" fontId="0" fillId="6" borderId="0" xfId="1" applyNumberFormat="1" applyFont="1" applyFill="1" applyBorder="1" applyAlignment="1">
      <alignment horizontal="left" vertical="top" indent="2"/>
    </xf>
    <xf numFmtId="0" fontId="13" fillId="2" borderId="0" xfId="4" quotePrefix="1" applyFill="1" applyAlignment="1">
      <alignment horizontal="right" vertical="top"/>
    </xf>
    <xf numFmtId="0" fontId="34" fillId="0" borderId="0" xfId="4" quotePrefix="1" applyFont="1" applyAlignment="1">
      <alignment horizontal="right" vertical="top"/>
    </xf>
    <xf numFmtId="43" fontId="15" fillId="2" borderId="0" xfId="4" applyNumberFormat="1" applyFont="1" applyFill="1" applyAlignment="1">
      <alignment vertical="top"/>
    </xf>
    <xf numFmtId="171" fontId="15" fillId="5" borderId="4" xfId="2" applyNumberFormat="1" applyFont="1" applyFill="1" applyBorder="1" applyAlignment="1">
      <alignment horizontal="center" vertical="top"/>
    </xf>
    <xf numFmtId="171" fontId="15" fillId="2" borderId="0" xfId="4" applyNumberFormat="1" applyFont="1" applyFill="1" applyAlignment="1">
      <alignment vertical="top"/>
    </xf>
    <xf numFmtId="171" fontId="14" fillId="2" borderId="0" xfId="0" applyNumberFormat="1" applyFont="1" applyFill="1" applyAlignment="1">
      <alignment horizontal="left" vertical="top"/>
    </xf>
    <xf numFmtId="14" fontId="16" fillId="4" borderId="0" xfId="0" applyNumberFormat="1" applyFont="1" applyFill="1" applyAlignment="1">
      <alignment horizontal="right" vertical="top"/>
    </xf>
    <xf numFmtId="14" fontId="16" fillId="7" borderId="0" xfId="0" applyNumberFormat="1" applyFont="1" applyFill="1" applyAlignment="1">
      <alignment horizontal="right" vertical="top"/>
    </xf>
    <xf numFmtId="0" fontId="34" fillId="6" borderId="0" xfId="4" applyFont="1" applyFill="1" applyAlignment="1">
      <alignment horizontal="left" vertical="top"/>
    </xf>
    <xf numFmtId="0" fontId="16" fillId="0" borderId="9" xfId="0" applyFont="1" applyBorder="1" applyAlignment="1">
      <alignment horizontal="center" wrapText="1"/>
    </xf>
    <xf numFmtId="2" fontId="15" fillId="5" borderId="14" xfId="2" applyNumberFormat="1" applyFont="1" applyFill="1" applyBorder="1" applyAlignment="1">
      <alignment horizontal="right" vertical="top"/>
    </xf>
    <xf numFmtId="0" fontId="15" fillId="4" borderId="14" xfId="0" applyFont="1" applyFill="1" applyBorder="1" applyAlignment="1">
      <alignment horizontal="left" vertical="top"/>
    </xf>
    <xf numFmtId="171" fontId="16" fillId="5" borderId="11" xfId="2" applyNumberFormat="1" applyFont="1" applyFill="1" applyBorder="1" applyAlignment="1">
      <alignment horizontal="right" vertical="top"/>
    </xf>
    <xf numFmtId="0" fontId="16" fillId="0" borderId="6" xfId="0" applyFont="1" applyBorder="1" applyAlignment="1">
      <alignment horizontal="center" wrapText="1"/>
    </xf>
    <xf numFmtId="0" fontId="13" fillId="2" borderId="0" xfId="0" applyFont="1" applyFill="1" applyAlignment="1">
      <alignment horizontal="left" vertical="top" indent="2"/>
    </xf>
    <xf numFmtId="49" fontId="15" fillId="2" borderId="9" xfId="0" applyNumberFormat="1" applyFont="1" applyFill="1" applyBorder="1" applyAlignment="1">
      <alignment wrapText="1"/>
    </xf>
    <xf numFmtId="49" fontId="15" fillId="0" borderId="14" xfId="0" applyNumberFormat="1" applyFont="1" applyBorder="1" applyAlignment="1">
      <alignment vertical="top"/>
    </xf>
    <xf numFmtId="49" fontId="15" fillId="4" borderId="14" xfId="0" applyNumberFormat="1" applyFont="1" applyFill="1" applyBorder="1" applyAlignment="1">
      <alignment vertical="top"/>
    </xf>
    <xf numFmtId="171" fontId="15" fillId="5" borderId="14" xfId="1" applyNumberFormat="1" applyFont="1" applyFill="1" applyBorder="1" applyAlignment="1">
      <alignment horizontal="right" vertical="top" indent="1"/>
    </xf>
    <xf numFmtId="171" fontId="15" fillId="2" borderId="15" xfId="1" applyNumberFormat="1" applyFont="1" applyFill="1" applyBorder="1" applyAlignment="1">
      <alignment horizontal="center" vertical="top"/>
    </xf>
    <xf numFmtId="49" fontId="15" fillId="2" borderId="0" xfId="0" applyNumberFormat="1" applyFont="1" applyFill="1" applyAlignment="1">
      <alignment horizontal="left"/>
    </xf>
    <xf numFmtId="0" fontId="23" fillId="0" borderId="0" xfId="35" applyFont="1" applyAlignment="1">
      <alignment vertical="center"/>
    </xf>
    <xf numFmtId="0" fontId="23" fillId="7" borderId="0" xfId="5" applyFont="1" applyFill="1" applyAlignment="1">
      <alignment vertical="center"/>
    </xf>
    <xf numFmtId="0" fontId="24" fillId="7" borderId="0" xfId="35" applyFont="1" applyFill="1" applyAlignment="1">
      <alignment vertical="center" wrapText="1"/>
    </xf>
    <xf numFmtId="0" fontId="23" fillId="7" borderId="0" xfId="35" applyFont="1" applyFill="1" applyAlignment="1">
      <alignment horizontal="center" vertical="center"/>
    </xf>
    <xf numFmtId="0" fontId="15" fillId="6" borderId="0" xfId="4" applyFont="1" applyFill="1" applyAlignment="1">
      <alignment horizontal="right" vertical="top"/>
    </xf>
    <xf numFmtId="0" fontId="23" fillId="6" borderId="0" xfId="5" applyFont="1" applyFill="1"/>
    <xf numFmtId="0" fontId="13" fillId="7" borderId="0" xfId="4" applyFill="1" applyAlignment="1">
      <alignment vertical="top"/>
    </xf>
    <xf numFmtId="0" fontId="35" fillId="7" borderId="0" xfId="4" applyFont="1" applyFill="1" applyAlignment="1">
      <alignment horizontal="left" vertical="top"/>
    </xf>
    <xf numFmtId="6" fontId="13" fillId="7" borderId="9" xfId="4" applyNumberFormat="1" applyFill="1" applyBorder="1" applyAlignment="1">
      <alignment horizontal="center" vertical="top"/>
    </xf>
    <xf numFmtId="0" fontId="48" fillId="9" borderId="0" xfId="35" applyFont="1" applyFill="1" applyAlignment="1">
      <alignment horizontal="center" vertical="center"/>
    </xf>
    <xf numFmtId="6" fontId="48" fillId="9" borderId="9" xfId="4" applyNumberFormat="1" applyFont="1" applyFill="1" applyBorder="1" applyAlignment="1">
      <alignment horizontal="center" vertical="top"/>
    </xf>
    <xf numFmtId="14" fontId="14" fillId="2" borderId="0" xfId="4" applyNumberFormat="1" applyFont="1" applyFill="1" applyAlignment="1">
      <alignment horizontal="right" vertical="top"/>
    </xf>
    <xf numFmtId="0" fontId="15" fillId="7" borderId="2" xfId="0" applyFont="1" applyFill="1" applyBorder="1" applyAlignment="1">
      <alignment horizontal="center" vertical="top"/>
    </xf>
    <xf numFmtId="0" fontId="16" fillId="7" borderId="0" xfId="0" applyFont="1" applyFill="1" applyAlignment="1">
      <alignment horizontal="left" vertical="top" wrapText="1"/>
    </xf>
    <xf numFmtId="0" fontId="43" fillId="0" borderId="0" xfId="4" applyFont="1" applyAlignment="1">
      <alignment horizontal="center" vertical="top"/>
    </xf>
    <xf numFmtId="49" fontId="43" fillId="0" borderId="0" xfId="4" applyNumberFormat="1" applyFont="1" applyAlignment="1">
      <alignment horizontal="left" vertical="top"/>
    </xf>
    <xf numFmtId="0" fontId="43" fillId="2" borderId="0" xfId="4" applyFont="1" applyFill="1" applyAlignment="1">
      <alignment horizontal="center" vertical="top"/>
    </xf>
    <xf numFmtId="0" fontId="43" fillId="2" borderId="0" xfId="4" applyFont="1" applyFill="1" applyAlignment="1">
      <alignment vertical="top"/>
    </xf>
    <xf numFmtId="0" fontId="43" fillId="0" borderId="0" xfId="4" applyFont="1" applyAlignment="1">
      <alignment horizontal="left" vertical="top"/>
    </xf>
    <xf numFmtId="43" fontId="16" fillId="0" borderId="0" xfId="0" applyNumberFormat="1" applyFont="1" applyAlignment="1">
      <alignment horizontal="left" vertical="top"/>
    </xf>
    <xf numFmtId="49" fontId="16" fillId="2" borderId="0" xfId="0" applyNumberFormat="1" applyFont="1" applyFill="1" applyAlignment="1">
      <alignment horizontal="center" vertical="top"/>
    </xf>
    <xf numFmtId="174" fontId="16" fillId="2" borderId="11" xfId="0" applyNumberFormat="1" applyFont="1" applyFill="1" applyBorder="1" applyAlignment="1">
      <alignment horizontal="left" vertical="top"/>
    </xf>
    <xf numFmtId="177" fontId="16" fillId="4" borderId="0" xfId="2" applyNumberFormat="1" applyFont="1" applyFill="1" applyBorder="1" applyAlignment="1">
      <alignment horizontal="right" vertical="top"/>
    </xf>
    <xf numFmtId="174" fontId="16" fillId="5" borderId="12" xfId="2" applyNumberFormat="1" applyFont="1" applyFill="1" applyBorder="1" applyAlignment="1">
      <alignment horizontal="right" vertical="top"/>
    </xf>
    <xf numFmtId="174" fontId="16" fillId="5" borderId="18" xfId="2" applyNumberFormat="1" applyFont="1" applyFill="1" applyBorder="1" applyAlignment="1">
      <alignment horizontal="right" vertical="top"/>
    </xf>
    <xf numFmtId="174" fontId="16" fillId="4" borderId="0" xfId="2" applyNumberFormat="1" applyFont="1" applyFill="1" applyBorder="1" applyAlignment="1">
      <alignment horizontal="right" vertical="top"/>
    </xf>
    <xf numFmtId="174" fontId="16" fillId="4" borderId="16" xfId="2" applyNumberFormat="1" applyFont="1" applyFill="1" applyBorder="1" applyAlignment="1">
      <alignment horizontal="right" vertical="top"/>
    </xf>
    <xf numFmtId="174" fontId="16" fillId="5" borderId="0" xfId="2" applyNumberFormat="1" applyFont="1" applyFill="1" applyBorder="1" applyAlignment="1">
      <alignment horizontal="right" vertical="top"/>
    </xf>
    <xf numFmtId="2" fontId="16" fillId="5" borderId="0" xfId="2" applyNumberFormat="1" applyFont="1" applyFill="1" applyBorder="1" applyAlignment="1">
      <alignment horizontal="right" vertical="top"/>
    </xf>
    <xf numFmtId="43" fontId="16" fillId="5" borderId="7" xfId="2" applyNumberFormat="1" applyFont="1" applyFill="1" applyBorder="1" applyAlignment="1">
      <alignment horizontal="right" vertical="top" indent="1"/>
    </xf>
    <xf numFmtId="43" fontId="16" fillId="4" borderId="14" xfId="1" applyFont="1" applyFill="1" applyBorder="1" applyAlignment="1">
      <alignment horizontal="right" vertical="top"/>
    </xf>
    <xf numFmtId="43" fontId="16" fillId="4" borderId="14" xfId="2" applyNumberFormat="1" applyFont="1" applyFill="1" applyBorder="1" applyAlignment="1">
      <alignment horizontal="right" vertical="top"/>
    </xf>
    <xf numFmtId="43" fontId="16" fillId="4" borderId="16" xfId="2" applyNumberFormat="1" applyFont="1" applyFill="1" applyBorder="1" applyAlignment="1">
      <alignment horizontal="right" vertical="top"/>
    </xf>
    <xf numFmtId="171" fontId="16" fillId="5" borderId="16" xfId="2" applyNumberFormat="1" applyFont="1" applyFill="1" applyBorder="1" applyAlignment="1">
      <alignment horizontal="right" vertical="top"/>
    </xf>
    <xf numFmtId="0" fontId="16" fillId="5" borderId="0" xfId="4" applyFont="1" applyFill="1" applyAlignment="1">
      <alignment horizontal="center" vertical="top"/>
    </xf>
    <xf numFmtId="0" fontId="16" fillId="2" borderId="0" xfId="4" applyFont="1" applyFill="1" applyAlignment="1">
      <alignment vertical="top"/>
    </xf>
    <xf numFmtId="0" fontId="17" fillId="2" borderId="0" xfId="4" applyFont="1" applyFill="1" applyAlignment="1">
      <alignment horizontal="center"/>
    </xf>
    <xf numFmtId="49" fontId="17" fillId="2" borderId="0" xfId="4" applyNumberFormat="1" applyFont="1" applyFill="1" applyAlignment="1">
      <alignment horizontal="center" vertical="top"/>
    </xf>
    <xf numFmtId="0" fontId="27" fillId="7" borderId="6" xfId="4" applyFont="1" applyFill="1" applyBorder="1" applyAlignment="1">
      <alignment horizontal="center" wrapText="1"/>
    </xf>
    <xf numFmtId="0" fontId="27" fillId="7" borderId="7" xfId="4" applyFont="1" applyFill="1" applyBorder="1" applyAlignment="1">
      <alignment horizontal="left"/>
    </xf>
    <xf numFmtId="0" fontId="27" fillId="7" borderId="7" xfId="4" applyFont="1" applyFill="1" applyBorder="1" applyAlignment="1">
      <alignment horizontal="center" wrapText="1"/>
    </xf>
    <xf numFmtId="17" fontId="27" fillId="6" borderId="7" xfId="4" applyNumberFormat="1" applyFont="1" applyFill="1" applyBorder="1" applyAlignment="1">
      <alignment horizontal="center" wrapText="1"/>
    </xf>
    <xf numFmtId="17" fontId="27" fillId="6" borderId="8" xfId="4" applyNumberFormat="1" applyFont="1" applyFill="1" applyBorder="1" applyAlignment="1">
      <alignment horizontal="center" wrapText="1"/>
    </xf>
    <xf numFmtId="0" fontId="16" fillId="2" borderId="0" xfId="4" applyFont="1" applyFill="1" applyAlignment="1">
      <alignment horizontal="left" vertical="top"/>
    </xf>
    <xf numFmtId="0" fontId="17" fillId="2" borderId="0" xfId="4" applyFont="1" applyFill="1" applyAlignment="1">
      <alignment horizontal="center" vertical="top"/>
    </xf>
    <xf numFmtId="0" fontId="16" fillId="2" borderId="0" xfId="4" quotePrefix="1" applyFont="1" applyFill="1" applyAlignment="1">
      <alignment horizontal="center" vertical="top"/>
    </xf>
    <xf numFmtId="0" fontId="16" fillId="2" borderId="10" xfId="4" applyFont="1" applyFill="1" applyBorder="1" applyAlignment="1">
      <alignment horizontal="center"/>
    </xf>
    <xf numFmtId="0" fontId="16" fillId="6" borderId="10" xfId="4" applyFont="1" applyFill="1" applyBorder="1" applyAlignment="1">
      <alignment horizontal="left" vertical="top"/>
    </xf>
    <xf numFmtId="171" fontId="16" fillId="7" borderId="11" xfId="2" applyNumberFormat="1" applyFont="1" applyFill="1" applyBorder="1" applyAlignment="1">
      <alignment horizontal="center" vertical="top"/>
    </xf>
    <xf numFmtId="171" fontId="16" fillId="4" borderId="11" xfId="2" applyNumberFormat="1" applyFont="1" applyFill="1" applyBorder="1" applyAlignment="1">
      <alignment horizontal="center" vertical="top"/>
    </xf>
    <xf numFmtId="171" fontId="16" fillId="4" borderId="12" xfId="2" applyNumberFormat="1" applyFont="1" applyFill="1" applyBorder="1" applyAlignment="1">
      <alignment horizontal="center" vertical="top"/>
    </xf>
    <xf numFmtId="0" fontId="16" fillId="2" borderId="17" xfId="4" applyFont="1" applyFill="1" applyBorder="1" applyAlignment="1">
      <alignment horizontal="center" vertical="top"/>
    </xf>
    <xf numFmtId="0" fontId="16" fillId="6" borderId="17" xfId="4" applyFont="1" applyFill="1" applyBorder="1" applyAlignment="1">
      <alignment horizontal="left" vertical="top"/>
    </xf>
    <xf numFmtId="171" fontId="16" fillId="4" borderId="0" xfId="2" applyNumberFormat="1" applyFont="1" applyFill="1" applyBorder="1" applyAlignment="1">
      <alignment horizontal="center" vertical="top"/>
    </xf>
    <xf numFmtId="171" fontId="16" fillId="4" borderId="18" xfId="2" applyNumberFormat="1" applyFont="1" applyFill="1" applyBorder="1" applyAlignment="1">
      <alignment horizontal="center" vertical="top"/>
    </xf>
    <xf numFmtId="0" fontId="16" fillId="6" borderId="16" xfId="4" applyFont="1" applyFill="1" applyBorder="1" applyAlignment="1">
      <alignment horizontal="center" vertical="top"/>
    </xf>
    <xf numFmtId="0" fontId="16" fillId="6" borderId="19" xfId="4" applyFont="1" applyFill="1" applyBorder="1" applyAlignment="1">
      <alignment horizontal="left" vertical="top"/>
    </xf>
    <xf numFmtId="171" fontId="16" fillId="6" borderId="1" xfId="2" applyNumberFormat="1" applyFont="1" applyFill="1" applyBorder="1" applyAlignment="1">
      <alignment horizontal="center" vertical="top"/>
    </xf>
    <xf numFmtId="171" fontId="16" fillId="4" borderId="1" xfId="2" applyNumberFormat="1" applyFont="1" applyFill="1" applyBorder="1" applyAlignment="1">
      <alignment horizontal="center" vertical="top"/>
    </xf>
    <xf numFmtId="171" fontId="16" fillId="4" borderId="20" xfId="2" applyNumberFormat="1" applyFont="1" applyFill="1" applyBorder="1" applyAlignment="1">
      <alignment horizontal="center" vertical="top"/>
    </xf>
    <xf numFmtId="0" fontId="17" fillId="2" borderId="17" xfId="4" applyFont="1" applyFill="1" applyBorder="1" applyAlignment="1">
      <alignment horizontal="center" vertical="top"/>
    </xf>
    <xf numFmtId="0" fontId="17" fillId="2" borderId="0" xfId="4" applyFont="1" applyFill="1" applyAlignment="1">
      <alignment horizontal="left" vertical="top"/>
    </xf>
    <xf numFmtId="171" fontId="17" fillId="2" borderId="0" xfId="4" applyNumberFormat="1" applyFont="1" applyFill="1" applyAlignment="1">
      <alignment horizontal="left" vertical="top"/>
    </xf>
    <xf numFmtId="0" fontId="16" fillId="2" borderId="15" xfId="4" applyFont="1" applyFill="1" applyBorder="1" applyAlignment="1">
      <alignment horizontal="center"/>
    </xf>
    <xf numFmtId="0" fontId="16" fillId="2" borderId="14" xfId="4" applyFont="1" applyFill="1" applyBorder="1" applyAlignment="1">
      <alignment horizontal="center" vertical="top"/>
    </xf>
    <xf numFmtId="0" fontId="27" fillId="7" borderId="8" xfId="4" applyFont="1" applyFill="1" applyBorder="1" applyAlignment="1">
      <alignment horizontal="center" wrapText="1"/>
    </xf>
    <xf numFmtId="17" fontId="27" fillId="7" borderId="0" xfId="4" applyNumberFormat="1" applyFont="1" applyFill="1" applyAlignment="1">
      <alignment horizontal="center" wrapText="1"/>
    </xf>
    <xf numFmtId="9" fontId="27" fillId="7" borderId="0" xfId="3" applyFont="1" applyFill="1" applyBorder="1" applyAlignment="1">
      <alignment horizontal="center" wrapText="1"/>
    </xf>
    <xf numFmtId="0" fontId="16" fillId="2" borderId="17" xfId="4" applyFont="1" applyFill="1" applyBorder="1" applyAlignment="1">
      <alignment horizontal="left" vertical="top"/>
    </xf>
    <xf numFmtId="0" fontId="16" fillId="2" borderId="12" xfId="4" quotePrefix="1" applyFont="1" applyFill="1" applyBorder="1" applyAlignment="1">
      <alignment horizontal="center" vertical="top" wrapText="1"/>
    </xf>
    <xf numFmtId="0" fontId="17" fillId="7" borderId="0" xfId="4" applyFont="1" applyFill="1" applyAlignment="1">
      <alignment horizontal="center" vertical="top"/>
    </xf>
    <xf numFmtId="0" fontId="16" fillId="7" borderId="0" xfId="4" applyFont="1" applyFill="1" applyAlignment="1">
      <alignment vertical="top"/>
    </xf>
    <xf numFmtId="171" fontId="16" fillId="7" borderId="12" xfId="2" applyNumberFormat="1" applyFont="1" applyFill="1" applyBorder="1" applyAlignment="1">
      <alignment horizontal="center" vertical="top"/>
    </xf>
    <xf numFmtId="171" fontId="16" fillId="7" borderId="18" xfId="2" applyNumberFormat="1" applyFont="1" applyFill="1" applyBorder="1" applyAlignment="1">
      <alignment horizontal="center" vertical="top"/>
    </xf>
    <xf numFmtId="0" fontId="16" fillId="6" borderId="14" xfId="4" applyFont="1" applyFill="1" applyBorder="1" applyAlignment="1">
      <alignment horizontal="center" vertical="top"/>
    </xf>
    <xf numFmtId="171" fontId="16" fillId="6" borderId="20" xfId="2" applyNumberFormat="1" applyFont="1" applyFill="1" applyBorder="1" applyAlignment="1">
      <alignment horizontal="center" vertical="top"/>
    </xf>
    <xf numFmtId="0" fontId="17" fillId="2" borderId="11" xfId="4" applyFont="1" applyFill="1" applyBorder="1" applyAlignment="1">
      <alignment horizontal="center" vertical="top"/>
    </xf>
    <xf numFmtId="0" fontId="17" fillId="2" borderId="11" xfId="4" applyFont="1" applyFill="1" applyBorder="1" applyAlignment="1">
      <alignment horizontal="left" vertical="top"/>
    </xf>
    <xf numFmtId="171" fontId="17" fillId="2" borderId="11" xfId="4" applyNumberFormat="1" applyFont="1" applyFill="1" applyBorder="1" applyAlignment="1">
      <alignment horizontal="left" vertical="top"/>
    </xf>
    <xf numFmtId="171" fontId="16" fillId="2" borderId="0" xfId="4" applyNumberFormat="1" applyFont="1" applyFill="1" applyAlignment="1">
      <alignment horizontal="left" vertical="top"/>
    </xf>
    <xf numFmtId="49" fontId="16" fillId="4" borderId="14" xfId="0" applyNumberFormat="1" applyFont="1" applyFill="1" applyBorder="1" applyAlignment="1">
      <alignment horizontal="left" vertical="top"/>
    </xf>
    <xf numFmtId="49" fontId="16" fillId="4" borderId="14" xfId="0" applyNumberFormat="1" applyFont="1" applyFill="1" applyBorder="1" applyAlignment="1">
      <alignment vertical="top"/>
    </xf>
    <xf numFmtId="49" fontId="16" fillId="2" borderId="9" xfId="0" applyNumberFormat="1" applyFont="1" applyFill="1" applyBorder="1" applyAlignment="1">
      <alignment horizontal="center" wrapText="1"/>
    </xf>
    <xf numFmtId="49" fontId="16" fillId="4" borderId="14" xfId="0" applyNumberFormat="1" applyFont="1" applyFill="1" applyBorder="1" applyAlignment="1">
      <alignment horizontal="center" vertical="top"/>
    </xf>
    <xf numFmtId="171" fontId="16" fillId="6" borderId="17" xfId="2" applyNumberFormat="1" applyFont="1" applyFill="1" applyBorder="1" applyAlignment="1">
      <alignment horizontal="center" vertical="top"/>
    </xf>
    <xf numFmtId="171" fontId="16" fillId="5" borderId="14" xfId="1" applyNumberFormat="1" applyFont="1" applyFill="1" applyBorder="1" applyAlignment="1">
      <alignment horizontal="right" vertical="top" indent="1"/>
    </xf>
    <xf numFmtId="171" fontId="16" fillId="6" borderId="14" xfId="2" applyNumberFormat="1" applyFont="1" applyFill="1" applyBorder="1" applyAlignment="1">
      <alignment horizontal="center" vertical="top"/>
    </xf>
    <xf numFmtId="171" fontId="16" fillId="2" borderId="14" xfId="2" applyNumberFormat="1" applyFont="1" applyFill="1" applyBorder="1" applyAlignment="1">
      <alignment horizontal="center" vertical="top"/>
    </xf>
    <xf numFmtId="171" fontId="16" fillId="4" borderId="14" xfId="2" applyNumberFormat="1" applyFont="1" applyFill="1" applyBorder="1" applyAlignment="1">
      <alignment horizontal="center" vertical="top"/>
    </xf>
    <xf numFmtId="172" fontId="16" fillId="5" borderId="14" xfId="3" applyNumberFormat="1" applyFont="1" applyFill="1" applyBorder="1" applyAlignment="1">
      <alignment horizontal="right" vertical="top" indent="1"/>
    </xf>
    <xf numFmtId="49" fontId="15" fillId="4" borderId="15" xfId="0" applyNumberFormat="1" applyFont="1" applyFill="1" applyBorder="1" applyAlignment="1">
      <alignment vertical="top"/>
    </xf>
    <xf numFmtId="49" fontId="15" fillId="2" borderId="15" xfId="0" applyNumberFormat="1" applyFont="1" applyFill="1" applyBorder="1" applyAlignment="1">
      <alignment horizontal="center" vertical="center" wrapText="1"/>
    </xf>
    <xf numFmtId="0" fontId="43" fillId="7" borderId="0" xfId="4" applyFont="1" applyFill="1" applyAlignment="1">
      <alignment horizontal="center" vertical="top"/>
    </xf>
    <xf numFmtId="49" fontId="16" fillId="7" borderId="0" xfId="0" applyNumberFormat="1" applyFont="1" applyFill="1" applyAlignment="1">
      <alignment horizontal="center" vertical="top"/>
    </xf>
    <xf numFmtId="0" fontId="43" fillId="7" borderId="0" xfId="4" applyFont="1" applyFill="1" applyAlignment="1">
      <alignment horizontal="left" vertical="top"/>
    </xf>
    <xf numFmtId="176" fontId="23" fillId="0" borderId="0" xfId="4" applyNumberFormat="1" applyFont="1" applyAlignment="1">
      <alignment horizontal="left" vertical="center"/>
    </xf>
    <xf numFmtId="0" fontId="50" fillId="0" borderId="0" xfId="4" applyFont="1" applyAlignment="1">
      <alignment horizontal="center" vertical="center"/>
    </xf>
    <xf numFmtId="171" fontId="18" fillId="2" borderId="0" xfId="0" applyNumberFormat="1" applyFont="1" applyFill="1" applyAlignment="1">
      <alignment horizontal="center" vertical="top"/>
    </xf>
    <xf numFmtId="0" fontId="18" fillId="2" borderId="0" xfId="4" applyFont="1" applyFill="1" applyAlignment="1">
      <alignment horizontal="center" vertical="top"/>
    </xf>
    <xf numFmtId="171" fontId="18" fillId="2" borderId="0" xfId="4" applyNumberFormat="1" applyFont="1" applyFill="1" applyAlignment="1">
      <alignment horizontal="center" vertical="top"/>
    </xf>
    <xf numFmtId="0" fontId="16" fillId="6" borderId="0" xfId="4" applyFont="1" applyFill="1" applyAlignment="1">
      <alignment horizontal="left" vertical="top"/>
    </xf>
    <xf numFmtId="0" fontId="25" fillId="7" borderId="0" xfId="0" applyFont="1" applyFill="1" applyAlignment="1">
      <alignment horizontal="left" vertical="center"/>
    </xf>
    <xf numFmtId="175" fontId="27" fillId="7" borderId="0" xfId="9" quotePrefix="1" applyFont="1" applyFill="1"/>
    <xf numFmtId="0" fontId="23" fillId="7" borderId="0" xfId="4" applyFont="1" applyFill="1"/>
    <xf numFmtId="0" fontId="27" fillId="7" borderId="0" xfId="4" applyFont="1" applyFill="1"/>
    <xf numFmtId="0" fontId="27" fillId="7" borderId="0" xfId="12" applyFont="1" applyFill="1"/>
    <xf numFmtId="0" fontId="27" fillId="7" borderId="0" xfId="36" applyFont="1" applyFill="1"/>
    <xf numFmtId="0" fontId="23" fillId="7" borderId="0" xfId="12" applyFont="1" applyFill="1"/>
    <xf numFmtId="171" fontId="24" fillId="6" borderId="0" xfId="37" applyNumberFormat="1" applyFont="1" applyFill="1"/>
    <xf numFmtId="171" fontId="23" fillId="7" borderId="11" xfId="4" applyNumberFormat="1" applyFont="1" applyFill="1" applyBorder="1"/>
    <xf numFmtId="171" fontId="27" fillId="7" borderId="0" xfId="4" applyNumberFormat="1" applyFont="1" applyFill="1"/>
    <xf numFmtId="10" fontId="24" fillId="6" borderId="0" xfId="3" applyNumberFormat="1" applyFont="1" applyFill="1"/>
    <xf numFmtId="171" fontId="27" fillId="7" borderId="4" xfId="4" applyNumberFormat="1" applyFont="1" applyFill="1" applyBorder="1"/>
    <xf numFmtId="0" fontId="25" fillId="7" borderId="0" xfId="36" applyFont="1" applyFill="1"/>
    <xf numFmtId="0" fontId="13" fillId="7" borderId="0" xfId="4" applyFill="1"/>
    <xf numFmtId="0" fontId="27" fillId="7" borderId="0" xfId="38" applyFont="1" applyFill="1" applyAlignment="1">
      <alignment horizontal="right"/>
    </xf>
    <xf numFmtId="0" fontId="27" fillId="7" borderId="0" xfId="4" applyFont="1" applyFill="1" applyAlignment="1">
      <alignment horizontal="left"/>
    </xf>
    <xf numFmtId="0" fontId="13" fillId="7" borderId="0" xfId="0" applyFont="1" applyFill="1"/>
    <xf numFmtId="175" fontId="27" fillId="7" borderId="0" xfId="9" quotePrefix="1" applyFont="1" applyFill="1" applyAlignment="1">
      <alignment horizontal="center"/>
    </xf>
    <xf numFmtId="0" fontId="27" fillId="7" borderId="0" xfId="36" applyFont="1" applyFill="1" applyAlignment="1">
      <alignment horizontal="center"/>
    </xf>
    <xf numFmtId="0" fontId="24" fillId="7" borderId="0" xfId="36" applyFont="1" applyFill="1" applyAlignment="1">
      <alignment horizontal="center"/>
    </xf>
    <xf numFmtId="0" fontId="24" fillId="7" borderId="0" xfId="36" applyFont="1" applyFill="1" applyAlignment="1">
      <alignment horizontal="left"/>
    </xf>
    <xf numFmtId="0" fontId="10" fillId="7" borderId="0" xfId="1" applyNumberFormat="1" applyFont="1" applyFill="1" applyBorder="1" applyAlignment="1">
      <alignment horizontal="right" vertical="top"/>
    </xf>
    <xf numFmtId="0" fontId="24" fillId="7" borderId="0" xfId="36" applyFont="1" applyFill="1"/>
    <xf numFmtId="171" fontId="10" fillId="7" borderId="0" xfId="2" applyNumberFormat="1" applyFont="1" applyFill="1" applyBorder="1" applyAlignment="1">
      <alignment horizontal="center" vertical="top"/>
    </xf>
    <xf numFmtId="0" fontId="24" fillId="0" borderId="0" xfId="36" applyFont="1"/>
    <xf numFmtId="0" fontId="24" fillId="7" borderId="0" xfId="36" applyFont="1" applyFill="1" applyAlignment="1">
      <alignment horizontal="center" vertical="center"/>
    </xf>
    <xf numFmtId="0" fontId="25" fillId="7" borderId="0" xfId="36" applyFont="1" applyFill="1" applyAlignment="1">
      <alignment vertical="center"/>
    </xf>
    <xf numFmtId="0" fontId="24" fillId="7" borderId="0" xfId="36" applyFont="1" applyFill="1" applyAlignment="1">
      <alignment vertical="center"/>
    </xf>
    <xf numFmtId="0" fontId="24" fillId="7" borderId="0" xfId="39" applyFont="1" applyFill="1" applyAlignment="1">
      <alignment vertical="center"/>
    </xf>
    <xf numFmtId="0" fontId="24" fillId="7" borderId="0" xfId="36" applyFont="1" applyFill="1" applyAlignment="1">
      <alignment horizontal="left" wrapText="1"/>
    </xf>
    <xf numFmtId="0" fontId="24" fillId="7" borderId="0" xfId="39" applyFont="1" applyFill="1"/>
    <xf numFmtId="171" fontId="24" fillId="7" borderId="0" xfId="40" applyNumberFormat="1" applyFont="1" applyFill="1" applyBorder="1" applyAlignment="1">
      <alignment horizontal="center" vertical="center" wrapText="1"/>
    </xf>
    <xf numFmtId="171" fontId="24" fillId="7" borderId="1" xfId="40" applyNumberFormat="1" applyFont="1" applyFill="1" applyBorder="1" applyAlignment="1">
      <alignment horizontal="center" vertical="center"/>
    </xf>
    <xf numFmtId="171" fontId="24" fillId="6" borderId="1" xfId="37" applyNumberFormat="1" applyFont="1" applyFill="1" applyBorder="1"/>
    <xf numFmtId="43" fontId="24" fillId="7" borderId="4" xfId="36" applyNumberFormat="1" applyFont="1" applyFill="1" applyBorder="1"/>
    <xf numFmtId="0" fontId="25" fillId="7" borderId="0" xfId="36" applyFont="1" applyFill="1" applyAlignment="1">
      <alignment horizontal="left"/>
    </xf>
    <xf numFmtId="0" fontId="25" fillId="7" borderId="0" xfId="36" applyFont="1" applyFill="1" applyAlignment="1">
      <alignment horizontal="center" wrapText="1"/>
    </xf>
    <xf numFmtId="171" fontId="25" fillId="7" borderId="0" xfId="36" applyNumberFormat="1" applyFont="1" applyFill="1" applyAlignment="1">
      <alignment horizontal="center" wrapText="1"/>
    </xf>
    <xf numFmtId="171" fontId="24" fillId="7" borderId="0" xfId="36" applyNumberFormat="1" applyFont="1" applyFill="1"/>
    <xf numFmtId="171" fontId="24" fillId="7" borderId="4" xfId="36" applyNumberFormat="1" applyFont="1" applyFill="1" applyBorder="1"/>
    <xf numFmtId="171" fontId="25" fillId="7" borderId="0" xfId="40" applyNumberFormat="1" applyFont="1" applyFill="1" applyBorder="1" applyAlignment="1">
      <alignment vertical="center"/>
    </xf>
    <xf numFmtId="0" fontId="23" fillId="0" borderId="0" xfId="12" applyFont="1"/>
    <xf numFmtId="0" fontId="27" fillId="7" borderId="0" xfId="21" applyFont="1" applyFill="1"/>
    <xf numFmtId="0" fontId="27" fillId="7" borderId="0" xfId="12" applyFont="1" applyFill="1" applyAlignment="1">
      <alignment horizontal="center"/>
    </xf>
    <xf numFmtId="0" fontId="27" fillId="7" borderId="0" xfId="21" applyFont="1" applyFill="1" applyAlignment="1">
      <alignment horizontal="center"/>
    </xf>
    <xf numFmtId="0" fontId="25" fillId="7" borderId="0" xfId="0" applyFont="1" applyFill="1" applyAlignment="1">
      <alignment horizontal="center"/>
    </xf>
    <xf numFmtId="0" fontId="23" fillId="7" borderId="1" xfId="21" applyFont="1" applyFill="1" applyBorder="1" applyAlignment="1">
      <alignment horizontal="center"/>
    </xf>
    <xf numFmtId="0" fontId="24" fillId="7" borderId="1" xfId="37" applyFont="1" applyFill="1" applyBorder="1" applyAlignment="1">
      <alignment horizontal="center" wrapText="1"/>
    </xf>
    <xf numFmtId="0" fontId="23" fillId="7" borderId="0" xfId="21" applyFont="1" applyFill="1"/>
    <xf numFmtId="0" fontId="24" fillId="7" borderId="0" xfId="37" applyFont="1" applyFill="1" applyAlignment="1">
      <alignment horizontal="left"/>
    </xf>
    <xf numFmtId="171" fontId="24" fillId="6" borderId="0" xfId="37" applyNumberFormat="1" applyFont="1" applyFill="1" applyAlignment="1">
      <alignment horizontal="right"/>
    </xf>
    <xf numFmtId="171" fontId="24" fillId="7" borderId="0" xfId="41" applyNumberFormat="1" applyFont="1" applyFill="1" applyAlignment="1">
      <alignment horizontal="right"/>
    </xf>
    <xf numFmtId="0" fontId="24" fillId="7" borderId="0" xfId="37" applyFont="1" applyFill="1" applyAlignment="1">
      <alignment horizontal="center"/>
    </xf>
    <xf numFmtId="0" fontId="24" fillId="0" borderId="0" xfId="0" applyFont="1" applyAlignment="1">
      <alignment horizontal="center"/>
    </xf>
    <xf numFmtId="171" fontId="24" fillId="7" borderId="0" xfId="37" applyNumberFormat="1" applyFont="1" applyFill="1" applyAlignment="1">
      <alignment horizontal="right"/>
    </xf>
    <xf numFmtId="171" fontId="24" fillId="7" borderId="0" xfId="37" applyNumberFormat="1" applyFont="1" applyFill="1"/>
    <xf numFmtId="171" fontId="24" fillId="7" borderId="1" xfId="37" applyNumberFormat="1" applyFont="1" applyFill="1" applyBorder="1"/>
    <xf numFmtId="0" fontId="23" fillId="7" borderId="11" xfId="21" applyFont="1" applyFill="1" applyBorder="1" applyAlignment="1">
      <alignment horizontal="right"/>
    </xf>
    <xf numFmtId="171" fontId="24" fillId="7" borderId="4" xfId="37" applyNumberFormat="1" applyFont="1" applyFill="1" applyBorder="1"/>
    <xf numFmtId="0" fontId="24" fillId="7" borderId="11" xfId="37" applyFont="1" applyFill="1" applyBorder="1"/>
    <xf numFmtId="171" fontId="24" fillId="6" borderId="0" xfId="36" applyNumberFormat="1" applyFont="1" applyFill="1"/>
    <xf numFmtId="171" fontId="24" fillId="6" borderId="1" xfId="36" applyNumberFormat="1" applyFont="1" applyFill="1" applyBorder="1"/>
    <xf numFmtId="0" fontId="23" fillId="7" borderId="0" xfId="12" applyFont="1" applyFill="1" applyAlignment="1">
      <alignment vertical="center"/>
    </xf>
    <xf numFmtId="0" fontId="0" fillId="7" borderId="0" xfId="0" applyFill="1" applyAlignment="1">
      <alignment horizontal="left" vertical="top"/>
    </xf>
    <xf numFmtId="0" fontId="24" fillId="7" borderId="0" xfId="0" applyFont="1" applyFill="1" applyAlignment="1">
      <alignment horizontal="center"/>
    </xf>
    <xf numFmtId="171" fontId="51" fillId="7" borderId="12" xfId="2" applyNumberFormat="1" applyFont="1" applyFill="1" applyBorder="1" applyAlignment="1">
      <alignment horizontal="center" vertical="top"/>
    </xf>
    <xf numFmtId="171" fontId="16" fillId="5" borderId="9" xfId="2" applyNumberFormat="1" applyFont="1" applyFill="1" applyBorder="1" applyAlignment="1">
      <alignment horizontal="right" vertical="top"/>
    </xf>
    <xf numFmtId="168" fontId="10" fillId="6" borderId="9" xfId="3" applyNumberFormat="1" applyFont="1" applyFill="1" applyBorder="1" applyAlignment="1">
      <alignment horizontal="center" vertical="top"/>
    </xf>
    <xf numFmtId="171" fontId="15" fillId="5" borderId="9" xfId="2" applyNumberFormat="1" applyFont="1" applyFill="1" applyBorder="1" applyAlignment="1">
      <alignment horizontal="right" vertical="top" indent="1"/>
    </xf>
    <xf numFmtId="44" fontId="15" fillId="3" borderId="0" xfId="2" applyFont="1" applyFill="1" applyAlignment="1">
      <alignment vertical="top"/>
    </xf>
    <xf numFmtId="0" fontId="25" fillId="7" borderId="0" xfId="4" applyFont="1" applyFill="1" applyAlignment="1">
      <alignment horizontal="left" vertical="center"/>
    </xf>
    <xf numFmtId="0" fontId="27" fillId="7" borderId="0" xfId="47" applyFont="1" applyFill="1"/>
    <xf numFmtId="37" fontId="13" fillId="2" borderId="0" xfId="4" applyNumberFormat="1" applyFill="1" applyAlignment="1">
      <alignment horizontal="left" vertical="top"/>
    </xf>
    <xf numFmtId="0" fontId="50" fillId="2" borderId="0" xfId="4" applyFont="1" applyFill="1" applyAlignment="1">
      <alignment horizontal="left" vertical="top"/>
    </xf>
    <xf numFmtId="0" fontId="52" fillId="2" borderId="0" xfId="4" applyFont="1" applyFill="1" applyAlignment="1">
      <alignment horizontal="left" vertical="top"/>
    </xf>
    <xf numFmtId="49" fontId="18" fillId="2" borderId="0" xfId="4" applyNumberFormat="1" applyFont="1" applyFill="1" applyAlignment="1">
      <alignment horizontal="center" vertical="top"/>
    </xf>
    <xf numFmtId="0" fontId="34" fillId="2" borderId="8" xfId="4" applyFont="1" applyFill="1" applyBorder="1" applyAlignment="1">
      <alignment horizontal="center" vertical="center"/>
    </xf>
    <xf numFmtId="0" fontId="34" fillId="2" borderId="9" xfId="4" applyFont="1" applyFill="1" applyBorder="1" applyAlignment="1">
      <alignment horizontal="center" vertical="center"/>
    </xf>
    <xf numFmtId="37" fontId="34" fillId="2" borderId="9" xfId="4" applyNumberFormat="1" applyFont="1" applyFill="1" applyBorder="1" applyAlignment="1">
      <alignment horizontal="center" vertical="top" wrapText="1"/>
    </xf>
    <xf numFmtId="0" fontId="34" fillId="2" borderId="9" xfId="4" applyFont="1" applyFill="1" applyBorder="1" applyAlignment="1">
      <alignment horizontal="center" vertical="center" wrapText="1"/>
    </xf>
    <xf numFmtId="0" fontId="13" fillId="2" borderId="6" xfId="4" applyFill="1" applyBorder="1" applyAlignment="1">
      <alignment horizontal="left" vertical="top"/>
    </xf>
    <xf numFmtId="0" fontId="13" fillId="2" borderId="7" xfId="4" applyFill="1" applyBorder="1" applyAlignment="1">
      <alignment horizontal="center" vertical="top"/>
    </xf>
    <xf numFmtId="0" fontId="13" fillId="2" borderId="8" xfId="4" applyFill="1" applyBorder="1" applyAlignment="1">
      <alignment horizontal="left" vertical="top"/>
    </xf>
    <xf numFmtId="37" fontId="13" fillId="2" borderId="9" xfId="4" applyNumberFormat="1" applyFill="1" applyBorder="1" applyAlignment="1">
      <alignment horizontal="center" vertical="top"/>
    </xf>
    <xf numFmtId="37" fontId="13" fillId="2" borderId="8" xfId="4" applyNumberFormat="1" applyFill="1" applyBorder="1" applyAlignment="1">
      <alignment horizontal="center" vertical="top"/>
    </xf>
    <xf numFmtId="0" fontId="13" fillId="6" borderId="10" xfId="4" applyFill="1" applyBorder="1" applyAlignment="1">
      <alignment horizontal="left" vertical="top"/>
    </xf>
    <xf numFmtId="0" fontId="13" fillId="6" borderId="11" xfId="4" applyFill="1" applyBorder="1" applyAlignment="1">
      <alignment horizontal="left" vertical="top"/>
    </xf>
    <xf numFmtId="0" fontId="13" fillId="6" borderId="12" xfId="4" applyFill="1" applyBorder="1" applyAlignment="1">
      <alignment horizontal="left" vertical="top"/>
    </xf>
    <xf numFmtId="37" fontId="13" fillId="6" borderId="15" xfId="4" applyNumberFormat="1" applyFill="1" applyBorder="1" applyAlignment="1">
      <alignment horizontal="right" vertical="top"/>
    </xf>
    <xf numFmtId="37" fontId="13" fillId="7" borderId="12" xfId="4" applyNumberFormat="1" applyFill="1" applyBorder="1" applyAlignment="1">
      <alignment horizontal="right" vertical="top"/>
    </xf>
    <xf numFmtId="0" fontId="13" fillId="6" borderId="17" xfId="4" applyFill="1" applyBorder="1" applyAlignment="1">
      <alignment horizontal="left" vertical="top"/>
    </xf>
    <xf numFmtId="0" fontId="13" fillId="6" borderId="18" xfId="4" applyFill="1" applyBorder="1" applyAlignment="1">
      <alignment horizontal="left" vertical="top"/>
    </xf>
    <xf numFmtId="37" fontId="13" fillId="6" borderId="14" xfId="4" applyNumberFormat="1" applyFill="1" applyBorder="1" applyAlignment="1">
      <alignment horizontal="right" vertical="top"/>
    </xf>
    <xf numFmtId="37" fontId="13" fillId="7" borderId="18" xfId="4" applyNumberFormat="1" applyFill="1" applyBorder="1" applyAlignment="1">
      <alignment horizontal="right" vertical="top"/>
    </xf>
    <xf numFmtId="0" fontId="13" fillId="2" borderId="19" xfId="4" applyFill="1" applyBorder="1" applyAlignment="1">
      <alignment horizontal="left" vertical="top"/>
    </xf>
    <xf numFmtId="0" fontId="13" fillId="2" borderId="1" xfId="4" applyFill="1" applyBorder="1" applyAlignment="1">
      <alignment horizontal="left" vertical="top"/>
    </xf>
    <xf numFmtId="0" fontId="13" fillId="2" borderId="20" xfId="4" applyFill="1" applyBorder="1" applyAlignment="1">
      <alignment horizontal="left" vertical="top"/>
    </xf>
    <xf numFmtId="0" fontId="13" fillId="2" borderId="16" xfId="4" applyFill="1" applyBorder="1" applyAlignment="1">
      <alignment horizontal="left" vertical="top"/>
    </xf>
    <xf numFmtId="37" fontId="13" fillId="2" borderId="16" xfId="4" applyNumberFormat="1" applyFill="1" applyBorder="1" applyAlignment="1">
      <alignment horizontal="left" vertical="top"/>
    </xf>
    <xf numFmtId="37" fontId="13" fillId="2" borderId="20" xfId="4" applyNumberFormat="1" applyFill="1" applyBorder="1" applyAlignment="1">
      <alignment horizontal="left" vertical="top"/>
    </xf>
    <xf numFmtId="0" fontId="34" fillId="2" borderId="6" xfId="4" applyFont="1" applyFill="1" applyBorder="1" applyAlignment="1">
      <alignment horizontal="left" vertical="top"/>
    </xf>
    <xf numFmtId="0" fontId="13" fillId="2" borderId="7" xfId="4" applyFill="1" applyBorder="1" applyAlignment="1">
      <alignment horizontal="left" vertical="top"/>
    </xf>
    <xf numFmtId="37" fontId="34" fillId="2" borderId="7" xfId="4" applyNumberFormat="1" applyFont="1" applyFill="1" applyBorder="1" applyAlignment="1">
      <alignment horizontal="right" vertical="top"/>
    </xf>
    <xf numFmtId="37" fontId="34" fillId="2" borderId="8" xfId="4" applyNumberFormat="1" applyFont="1" applyFill="1" applyBorder="1" applyAlignment="1">
      <alignment horizontal="right" vertical="top"/>
    </xf>
    <xf numFmtId="37" fontId="34" fillId="2" borderId="0" xfId="4" applyNumberFormat="1" applyFont="1" applyFill="1" applyAlignment="1">
      <alignment horizontal="right" vertical="top"/>
    </xf>
    <xf numFmtId="0" fontId="13" fillId="2" borderId="0" xfId="4" applyFill="1" applyAlignment="1">
      <alignment horizontal="center" vertical="top"/>
    </xf>
    <xf numFmtId="37" fontId="13" fillId="2" borderId="0" xfId="4" applyNumberFormat="1" applyFill="1" applyAlignment="1">
      <alignment horizontal="center" vertical="top"/>
    </xf>
    <xf numFmtId="37" fontId="13" fillId="7" borderId="0" xfId="4" applyNumberFormat="1" applyFill="1" applyAlignment="1">
      <alignment horizontal="right" vertical="top"/>
    </xf>
    <xf numFmtId="0" fontId="34" fillId="2" borderId="1" xfId="4" applyFont="1" applyFill="1" applyBorder="1" applyAlignment="1">
      <alignment horizontal="center" vertical="center"/>
    </xf>
    <xf numFmtId="37" fontId="34" fillId="2" borderId="1" xfId="4" applyNumberFormat="1" applyFont="1" applyFill="1" applyBorder="1" applyAlignment="1">
      <alignment horizontal="center" vertical="top" wrapText="1"/>
    </xf>
    <xf numFmtId="0" fontId="34" fillId="2" borderId="1" xfId="4" applyFont="1" applyFill="1" applyBorder="1" applyAlignment="1">
      <alignment horizontal="center" vertical="center" wrapText="1"/>
    </xf>
    <xf numFmtId="181" fontId="13" fillId="7" borderId="0" xfId="3" applyNumberFormat="1" applyFont="1" applyFill="1" applyBorder="1" applyAlignment="1">
      <alignment horizontal="right" vertical="top"/>
    </xf>
    <xf numFmtId="37" fontId="34" fillId="2" borderId="0" xfId="4" applyNumberFormat="1" applyFont="1" applyFill="1" applyAlignment="1">
      <alignment vertical="top"/>
    </xf>
    <xf numFmtId="181" fontId="13" fillId="2" borderId="0" xfId="3" applyNumberFormat="1" applyFont="1" applyFill="1" applyBorder="1" applyAlignment="1">
      <alignment horizontal="right" vertical="top"/>
    </xf>
    <xf numFmtId="37" fontId="13" fillId="2" borderId="0" xfId="4" applyNumberFormat="1" applyFill="1" applyAlignment="1">
      <alignment horizontal="right" vertical="top"/>
    </xf>
    <xf numFmtId="37" fontId="13" fillId="2" borderId="0" xfId="4" applyNumberFormat="1" applyFill="1" applyAlignment="1">
      <alignment vertical="top"/>
    </xf>
    <xf numFmtId="0" fontId="34" fillId="2" borderId="1" xfId="4" applyFont="1" applyFill="1" applyBorder="1" applyAlignment="1">
      <alignment vertical="center"/>
    </xf>
    <xf numFmtId="0" fontId="13" fillId="7" borderId="0" xfId="4" applyFill="1" applyAlignment="1">
      <alignment horizontal="center" vertical="top"/>
    </xf>
    <xf numFmtId="0" fontId="13" fillId="7" borderId="0" xfId="4" quotePrefix="1" applyFill="1" applyAlignment="1">
      <alignment horizontal="left" vertical="top" wrapText="1"/>
    </xf>
    <xf numFmtId="0" fontId="13" fillId="7" borderId="0" xfId="4" applyFill="1" applyAlignment="1">
      <alignment horizontal="left" vertical="top" wrapText="1"/>
    </xf>
    <xf numFmtId="0" fontId="34" fillId="7" borderId="0" xfId="4" applyFont="1" applyFill="1" applyAlignment="1">
      <alignment horizontal="left" vertical="top" wrapText="1"/>
    </xf>
    <xf numFmtId="0" fontId="34" fillId="7" borderId="0" xfId="4" applyFont="1" applyFill="1" applyAlignment="1">
      <alignment horizontal="center" vertical="top" wrapText="1"/>
    </xf>
    <xf numFmtId="0" fontId="34" fillId="7" borderId="0" xfId="4" applyFont="1" applyFill="1" applyAlignment="1">
      <alignment horizontal="center" vertical="top"/>
    </xf>
    <xf numFmtId="0" fontId="34" fillId="7" borderId="1" xfId="4" applyFont="1" applyFill="1" applyBorder="1" applyAlignment="1">
      <alignment horizontal="center" vertical="top"/>
    </xf>
    <xf numFmtId="0" fontId="34" fillId="7" borderId="1" xfId="4" applyFont="1" applyFill="1" applyBorder="1" applyAlignment="1">
      <alignment horizontal="left" vertical="top"/>
    </xf>
    <xf numFmtId="0" fontId="34" fillId="7" borderId="0" xfId="4" applyFont="1" applyFill="1" applyAlignment="1">
      <alignment horizontal="left" vertical="top"/>
    </xf>
    <xf numFmtId="0" fontId="13" fillId="7" borderId="0" xfId="4" applyFill="1" applyAlignment="1">
      <alignment horizontal="center" vertical="center"/>
    </xf>
    <xf numFmtId="0" fontId="13" fillId="7" borderId="0" xfId="4" applyFill="1" applyAlignment="1">
      <alignment horizontal="left" vertical="center"/>
    </xf>
    <xf numFmtId="10" fontId="13" fillId="6" borderId="0" xfId="23" applyNumberFormat="1" applyFont="1" applyFill="1" applyAlignment="1">
      <alignment horizontal="right" vertical="center"/>
    </xf>
    <xf numFmtId="10" fontId="13" fillId="6" borderId="1" xfId="23" applyNumberFormat="1" applyFont="1" applyFill="1" applyBorder="1" applyAlignment="1">
      <alignment horizontal="right" vertical="center"/>
    </xf>
    <xf numFmtId="10" fontId="13" fillId="7" borderId="0" xfId="23" applyNumberFormat="1" applyFont="1" applyFill="1" applyAlignment="1">
      <alignment horizontal="right" vertical="center"/>
    </xf>
    <xf numFmtId="10" fontId="13" fillId="7" borderId="0" xfId="4" applyNumberFormat="1" applyFill="1" applyAlignment="1">
      <alignment horizontal="right" vertical="center"/>
    </xf>
    <xf numFmtId="37" fontId="55" fillId="2" borderId="0" xfId="4" applyNumberFormat="1" applyFont="1" applyFill="1" applyAlignment="1">
      <alignment horizontal="left" vertical="top"/>
    </xf>
    <xf numFmtId="0" fontId="54" fillId="2" borderId="0" xfId="0" applyFont="1" applyFill="1" applyAlignment="1">
      <alignment horizontal="left" vertical="top" wrapText="1"/>
    </xf>
    <xf numFmtId="0" fontId="54" fillId="2" borderId="0" xfId="0" applyFont="1" applyFill="1" applyAlignment="1">
      <alignment horizontal="left" vertical="top"/>
    </xf>
    <xf numFmtId="0" fontId="30" fillId="2" borderId="0" xfId="4" applyFont="1" applyFill="1" applyAlignment="1">
      <alignment horizontal="center" vertical="top"/>
    </xf>
    <xf numFmtId="0" fontId="15" fillId="7" borderId="0" xfId="0" applyFont="1" applyFill="1" applyAlignment="1">
      <alignment horizontal="center" vertical="top"/>
    </xf>
    <xf numFmtId="0" fontId="16" fillId="5" borderId="0" xfId="0" applyFont="1" applyFill="1" applyAlignment="1">
      <alignment horizontal="left" vertical="top" wrapText="1"/>
    </xf>
    <xf numFmtId="0" fontId="15" fillId="5" borderId="0" xfId="0" applyFont="1" applyFill="1" applyAlignment="1">
      <alignment horizontal="left" vertical="top" wrapText="1"/>
    </xf>
    <xf numFmtId="0" fontId="16" fillId="7" borderId="0" xfId="0" applyFont="1" applyFill="1" applyAlignment="1">
      <alignment vertical="top" wrapText="1"/>
    </xf>
    <xf numFmtId="0" fontId="16" fillId="7" borderId="0" xfId="0" applyFont="1" applyFill="1" applyAlignment="1">
      <alignment horizontal="left" vertical="top" wrapText="1"/>
    </xf>
    <xf numFmtId="0" fontId="15" fillId="5" borderId="0" xfId="0" applyFont="1" applyFill="1" applyAlignment="1">
      <alignment horizontal="left" vertical="top"/>
    </xf>
    <xf numFmtId="0" fontId="16" fillId="5" borderId="0" xfId="0" applyFont="1" applyFill="1" applyAlignment="1">
      <alignment horizontal="left" vertical="top"/>
    </xf>
    <xf numFmtId="0" fontId="16" fillId="7" borderId="0" xfId="0" applyFont="1" applyFill="1" applyAlignment="1">
      <alignment horizontal="left" vertical="top"/>
    </xf>
    <xf numFmtId="0" fontId="15" fillId="2" borderId="0" xfId="0" applyFont="1" applyFill="1" applyAlignment="1">
      <alignment horizontal="center" vertical="top"/>
    </xf>
    <xf numFmtId="0" fontId="16" fillId="0" borderId="0" xfId="0" applyFont="1" applyAlignment="1">
      <alignment horizontal="center" vertical="top"/>
    </xf>
    <xf numFmtId="0" fontId="15" fillId="0" borderId="0" xfId="0" applyFont="1" applyAlignment="1">
      <alignment horizontal="center" vertical="top"/>
    </xf>
    <xf numFmtId="0" fontId="17" fillId="2" borderId="1" xfId="0" applyFont="1" applyFill="1" applyBorder="1" applyAlignment="1">
      <alignment horizontal="center" vertical="top"/>
    </xf>
    <xf numFmtId="164" fontId="18" fillId="2" borderId="1" xfId="0" applyNumberFormat="1" applyFont="1" applyFill="1" applyBorder="1" applyAlignment="1">
      <alignment horizontal="center" vertical="top"/>
    </xf>
    <xf numFmtId="164" fontId="18" fillId="5" borderId="1" xfId="0" applyNumberFormat="1" applyFont="1" applyFill="1" applyBorder="1" applyAlignment="1">
      <alignment horizontal="center" vertical="top"/>
    </xf>
    <xf numFmtId="0" fontId="18" fillId="2" borderId="1" xfId="0" applyFont="1" applyFill="1" applyBorder="1" applyAlignment="1">
      <alignment horizontal="center" vertical="top"/>
    </xf>
    <xf numFmtId="0" fontId="16" fillId="0" borderId="0" xfId="0" applyFont="1" applyAlignment="1">
      <alignment horizontal="left" vertical="top" wrapText="1"/>
    </xf>
    <xf numFmtId="49" fontId="15" fillId="2" borderId="0" xfId="0" applyNumberFormat="1" applyFont="1" applyFill="1" applyAlignment="1">
      <alignment horizontal="center" vertical="top"/>
    </xf>
    <xf numFmtId="49" fontId="18" fillId="0" borderId="1" xfId="0" applyNumberFormat="1" applyFont="1" applyBorder="1" applyAlignment="1">
      <alignment horizontal="left" vertical="center" wrapText="1"/>
    </xf>
    <xf numFmtId="0" fontId="15" fillId="0" borderId="0" xfId="0" quotePrefix="1" applyFont="1" applyAlignment="1" applyProtection="1">
      <alignment horizontal="left" vertical="top" wrapText="1"/>
      <protection locked="0"/>
    </xf>
    <xf numFmtId="49" fontId="15" fillId="2" borderId="0" xfId="0" applyNumberFormat="1" applyFont="1" applyFill="1" applyAlignment="1">
      <alignment horizontal="left" vertical="top" wrapText="1"/>
    </xf>
    <xf numFmtId="0" fontId="16" fillId="2" borderId="0" xfId="4" applyFont="1" applyFill="1" applyAlignment="1">
      <alignment horizontal="center" vertical="top"/>
    </xf>
    <xf numFmtId="0" fontId="16" fillId="0" borderId="0" xfId="4" applyFont="1" applyAlignment="1">
      <alignment horizontal="center" vertical="top"/>
    </xf>
    <xf numFmtId="0" fontId="15" fillId="0" borderId="0" xfId="0" applyFont="1" applyAlignment="1">
      <alignment horizontal="left" vertical="top" wrapText="1"/>
    </xf>
    <xf numFmtId="0" fontId="15" fillId="2" borderId="0" xfId="0" applyFont="1" applyFill="1" applyAlignment="1">
      <alignment horizontal="left" vertical="top" wrapText="1"/>
    </xf>
    <xf numFmtId="49" fontId="18" fillId="2" borderId="9" xfId="0" applyNumberFormat="1" applyFont="1" applyFill="1" applyBorder="1" applyAlignment="1">
      <alignment horizontal="center" wrapText="1"/>
    </xf>
    <xf numFmtId="49" fontId="18" fillId="2" borderId="9" xfId="0" applyNumberFormat="1" applyFont="1" applyFill="1" applyBorder="1" applyAlignment="1">
      <alignment horizontal="center"/>
    </xf>
    <xf numFmtId="0" fontId="16" fillId="2" borderId="0" xfId="0" applyFont="1" applyFill="1" applyAlignment="1">
      <alignment horizontal="left" vertical="center" wrapText="1"/>
    </xf>
    <xf numFmtId="49" fontId="15" fillId="2" borderId="9" xfId="0" applyNumberFormat="1" applyFont="1" applyFill="1" applyBorder="1" applyAlignment="1">
      <alignment horizontal="center"/>
    </xf>
    <xf numFmtId="49" fontId="16" fillId="7" borderId="0" xfId="0" applyNumberFormat="1" applyFont="1" applyFill="1" applyAlignment="1">
      <alignment horizontal="left" vertical="top" wrapText="1"/>
    </xf>
    <xf numFmtId="49" fontId="16" fillId="2" borderId="9" xfId="0" applyNumberFormat="1" applyFont="1" applyFill="1" applyBorder="1" applyAlignment="1">
      <alignment horizontal="center"/>
    </xf>
    <xf numFmtId="0" fontId="18" fillId="2" borderId="0" xfId="0" applyFont="1" applyFill="1" applyAlignment="1">
      <alignment horizontal="center" vertical="top"/>
    </xf>
    <xf numFmtId="0" fontId="15" fillId="5" borderId="0" xfId="0" applyFont="1" applyFill="1" applyAlignment="1">
      <alignment vertical="top" wrapText="1"/>
    </xf>
    <xf numFmtId="0" fontId="18" fillId="2" borderId="0" xfId="0" applyFont="1" applyFill="1" applyAlignment="1">
      <alignment horizontal="center"/>
    </xf>
    <xf numFmtId="0" fontId="15" fillId="2" borderId="0" xfId="0" applyFont="1" applyFill="1" applyAlignment="1">
      <alignment horizontal="right" vertical="top"/>
    </xf>
    <xf numFmtId="0" fontId="15" fillId="0" borderId="0" xfId="0" applyFont="1" applyAlignment="1">
      <alignment horizontal="left" vertical="top"/>
    </xf>
    <xf numFmtId="0" fontId="15" fillId="2" borderId="15"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6" fillId="2" borderId="0" xfId="0" applyFont="1" applyFill="1" applyAlignment="1">
      <alignment horizontal="left" vertical="top" wrapText="1"/>
    </xf>
    <xf numFmtId="0" fontId="40" fillId="0" borderId="0" xfId="11" applyFont="1" applyAlignment="1">
      <alignment horizontal="left" vertical="top" wrapText="1"/>
    </xf>
    <xf numFmtId="0" fontId="40" fillId="0" borderId="0" xfId="5" applyFont="1" applyAlignment="1">
      <alignment horizontal="left" vertical="top" wrapText="1"/>
    </xf>
    <xf numFmtId="0" fontId="40" fillId="6" borderId="0" xfId="20" applyFont="1" applyFill="1" applyAlignment="1">
      <alignment horizontal="left" vertical="top" wrapText="1"/>
    </xf>
    <xf numFmtId="0" fontId="40" fillId="0" borderId="0" xfId="20" applyFont="1" applyAlignment="1">
      <alignment horizontal="left" vertical="top" wrapText="1"/>
    </xf>
    <xf numFmtId="0" fontId="41" fillId="0" borderId="0" xfId="20" applyFont="1" applyAlignment="1">
      <alignment horizontal="center" vertical="top"/>
    </xf>
    <xf numFmtId="0" fontId="40" fillId="7" borderId="0" xfId="24" applyNumberFormat="1" applyFont="1" applyFill="1" applyBorder="1" applyAlignment="1">
      <alignment horizontal="left" vertical="top" wrapText="1"/>
    </xf>
    <xf numFmtId="0" fontId="40" fillId="6" borderId="0" xfId="24" applyNumberFormat="1" applyFont="1" applyFill="1" applyBorder="1" applyAlignment="1">
      <alignment horizontal="left" vertical="top" wrapText="1"/>
    </xf>
    <xf numFmtId="0" fontId="40" fillId="4" borderId="0" xfId="24" applyNumberFormat="1" applyFont="1" applyFill="1" applyBorder="1" applyAlignment="1">
      <alignment horizontal="left" vertical="top" wrapText="1"/>
    </xf>
    <xf numFmtId="0" fontId="41" fillId="0" borderId="0" xfId="20" applyFont="1" applyAlignment="1">
      <alignment horizontal="left" wrapText="1"/>
    </xf>
    <xf numFmtId="0" fontId="40" fillId="0" borderId="0" xfId="20" applyFont="1" applyAlignment="1">
      <alignment horizontal="left" wrapText="1"/>
    </xf>
    <xf numFmtId="0" fontId="40" fillId="0" borderId="0" xfId="26" applyFont="1" applyAlignment="1">
      <alignment horizontal="left" vertical="top" wrapText="1"/>
    </xf>
    <xf numFmtId="0" fontId="40" fillId="6" borderId="0" xfId="26" applyFont="1" applyFill="1" applyAlignment="1">
      <alignment horizontal="left" vertical="top" wrapText="1"/>
    </xf>
    <xf numFmtId="0" fontId="40" fillId="0" borderId="1" xfId="33" applyFont="1" applyBorder="1" applyAlignment="1">
      <alignment horizontal="center"/>
    </xf>
    <xf numFmtId="0" fontId="40" fillId="0" borderId="0" xfId="11" applyFont="1" applyAlignment="1">
      <alignment vertical="top" wrapText="1"/>
    </xf>
    <xf numFmtId="0" fontId="40" fillId="0" borderId="0" xfId="11" applyFont="1" applyAlignment="1">
      <alignment vertical="top"/>
    </xf>
    <xf numFmtId="0" fontId="41" fillId="0" borderId="1" xfId="11" applyFont="1" applyBorder="1" applyAlignment="1">
      <alignment horizontal="center"/>
    </xf>
    <xf numFmtId="0" fontId="13" fillId="0" borderId="0" xfId="4" applyAlignment="1">
      <alignment horizontal="left" vertical="top" wrapText="1"/>
    </xf>
    <xf numFmtId="0" fontId="34" fillId="0" borderId="0" xfId="4" applyFont="1" applyAlignment="1">
      <alignment horizontal="left" vertical="top"/>
    </xf>
    <xf numFmtId="0" fontId="35" fillId="0" borderId="0" xfId="4" applyFont="1" applyAlignment="1">
      <alignment horizontal="left" vertical="top" wrapText="1"/>
    </xf>
    <xf numFmtId="0" fontId="13" fillId="0" borderId="6" xfId="4" applyBorder="1" applyAlignment="1">
      <alignment horizontal="left" vertical="top"/>
    </xf>
    <xf numFmtId="0" fontId="13" fillId="0" borderId="7" xfId="4" applyBorder="1" applyAlignment="1">
      <alignment horizontal="left" vertical="top"/>
    </xf>
    <xf numFmtId="0" fontId="13" fillId="0" borderId="8" xfId="4" applyBorder="1" applyAlignment="1">
      <alignment horizontal="left" vertical="top"/>
    </xf>
    <xf numFmtId="0" fontId="23" fillId="0" borderId="0" xfId="4" applyFont="1" applyAlignment="1">
      <alignment horizontal="left" vertical="top" wrapText="1"/>
    </xf>
    <xf numFmtId="0" fontId="23" fillId="0" borderId="9" xfId="4" applyFont="1" applyBorder="1" applyAlignment="1">
      <alignment horizontal="left" vertical="top" wrapText="1"/>
    </xf>
    <xf numFmtId="0" fontId="38" fillId="0" borderId="0" xfId="4" applyFont="1" applyAlignment="1">
      <alignment horizontal="left" vertical="top" wrapText="1"/>
    </xf>
    <xf numFmtId="0" fontId="13" fillId="0" borderId="9" xfId="4" applyBorder="1" applyAlignment="1">
      <alignment horizontal="left" vertical="top"/>
    </xf>
    <xf numFmtId="0" fontId="34" fillId="0" borderId="9" xfId="4" applyFont="1" applyBorder="1" applyAlignment="1">
      <alignment horizontal="center" vertical="top"/>
    </xf>
    <xf numFmtId="0" fontId="34" fillId="0" borderId="6" xfId="4" applyFont="1" applyBorder="1" applyAlignment="1">
      <alignment horizontal="left" vertical="top"/>
    </xf>
    <xf numFmtId="0" fontId="34" fillId="0" borderId="7" xfId="4" applyFont="1" applyBorder="1" applyAlignment="1">
      <alignment horizontal="left" vertical="top"/>
    </xf>
    <xf numFmtId="0" fontId="34" fillId="0" borderId="8" xfId="4" applyFont="1" applyBorder="1" applyAlignment="1">
      <alignment horizontal="left" vertical="top"/>
    </xf>
    <xf numFmtId="0" fontId="47" fillId="9" borderId="0" xfId="4" applyFont="1" applyFill="1" applyAlignment="1">
      <alignment vertical="top" wrapText="1"/>
    </xf>
    <xf numFmtId="0" fontId="48" fillId="9" borderId="0" xfId="4" applyFont="1" applyFill="1" applyAlignment="1">
      <alignment horizontal="left" vertical="top" wrapText="1"/>
    </xf>
    <xf numFmtId="0" fontId="47" fillId="9" borderId="0" xfId="4" applyFont="1" applyFill="1" applyAlignment="1">
      <alignment horizontal="left" vertical="top" wrapText="1"/>
    </xf>
    <xf numFmtId="0" fontId="38" fillId="7" borderId="10" xfId="4" applyFont="1" applyFill="1" applyBorder="1" applyAlignment="1">
      <alignment vertical="top" wrapText="1"/>
    </xf>
    <xf numFmtId="0" fontId="38" fillId="7" borderId="11" xfId="4" applyFont="1" applyFill="1" applyBorder="1" applyAlignment="1">
      <alignment vertical="top" wrapText="1"/>
    </xf>
    <xf numFmtId="0" fontId="38" fillId="7" borderId="12" xfId="4" applyFont="1" applyFill="1" applyBorder="1" applyAlignment="1">
      <alignment vertical="top" wrapText="1"/>
    </xf>
    <xf numFmtId="0" fontId="38" fillId="7" borderId="17" xfId="4" applyFont="1" applyFill="1" applyBorder="1" applyAlignment="1">
      <alignment vertical="top" wrapText="1"/>
    </xf>
    <xf numFmtId="0" fontId="38" fillId="7" borderId="0" xfId="4" applyFont="1" applyFill="1" applyAlignment="1">
      <alignment vertical="top" wrapText="1"/>
    </xf>
    <xf numFmtId="0" fontId="38" fillId="7" borderId="18" xfId="4" applyFont="1" applyFill="1" applyBorder="1" applyAlignment="1">
      <alignment vertical="top" wrapText="1"/>
    </xf>
    <xf numFmtId="0" fontId="38" fillId="7" borderId="19" xfId="4" applyFont="1" applyFill="1" applyBorder="1" applyAlignment="1">
      <alignment vertical="top" wrapText="1"/>
    </xf>
    <xf numFmtId="0" fontId="38" fillId="7" borderId="1" xfId="4" applyFont="1" applyFill="1" applyBorder="1" applyAlignment="1">
      <alignment vertical="top" wrapText="1"/>
    </xf>
    <xf numFmtId="0" fontId="38" fillId="7" borderId="20" xfId="4" applyFont="1" applyFill="1" applyBorder="1" applyAlignment="1">
      <alignment vertical="top" wrapText="1"/>
    </xf>
    <xf numFmtId="0" fontId="38" fillId="7" borderId="10" xfId="4" applyFont="1" applyFill="1" applyBorder="1" applyAlignment="1">
      <alignment horizontal="left" vertical="top" wrapText="1"/>
    </xf>
    <xf numFmtId="0" fontId="38" fillId="7" borderId="11" xfId="4" applyFont="1" applyFill="1" applyBorder="1" applyAlignment="1">
      <alignment horizontal="left" vertical="top" wrapText="1"/>
    </xf>
    <xf numFmtId="0" fontId="38" fillId="7" borderId="12" xfId="4" applyFont="1" applyFill="1" applyBorder="1" applyAlignment="1">
      <alignment horizontal="left" vertical="top" wrapText="1"/>
    </xf>
    <xf numFmtId="0" fontId="38" fillId="7" borderId="17" xfId="4" applyFont="1" applyFill="1" applyBorder="1" applyAlignment="1">
      <alignment horizontal="left" vertical="top" wrapText="1"/>
    </xf>
    <xf numFmtId="0" fontId="38" fillId="7" borderId="0" xfId="4" applyFont="1" applyFill="1" applyAlignment="1">
      <alignment horizontal="left" vertical="top" wrapText="1"/>
    </xf>
    <xf numFmtId="0" fontId="38" fillId="7" borderId="18" xfId="4" applyFont="1" applyFill="1" applyBorder="1" applyAlignment="1">
      <alignment horizontal="left" vertical="top" wrapText="1"/>
    </xf>
    <xf numFmtId="0" fontId="38" fillId="7" borderId="19" xfId="4" applyFont="1" applyFill="1" applyBorder="1" applyAlignment="1">
      <alignment horizontal="left" vertical="top" wrapText="1"/>
    </xf>
    <xf numFmtId="0" fontId="38" fillId="7" borderId="1" xfId="4" applyFont="1" applyFill="1" applyBorder="1" applyAlignment="1">
      <alignment horizontal="left" vertical="top" wrapText="1"/>
    </xf>
    <xf numFmtId="0" fontId="38" fillId="7" borderId="20" xfId="4" applyFont="1" applyFill="1" applyBorder="1" applyAlignment="1">
      <alignment horizontal="left" vertical="top" wrapText="1"/>
    </xf>
    <xf numFmtId="0" fontId="27" fillId="7" borderId="0" xfId="4" applyFont="1" applyFill="1" applyAlignment="1">
      <alignment horizontal="left"/>
    </xf>
    <xf numFmtId="0" fontId="10" fillId="7" borderId="0" xfId="4" applyFont="1" applyFill="1" applyAlignment="1">
      <alignment horizontal="center" vertical="top"/>
    </xf>
    <xf numFmtId="0" fontId="23" fillId="7" borderId="0" xfId="4" applyFont="1" applyFill="1" applyAlignment="1">
      <alignment horizontal="center" vertical="top"/>
    </xf>
    <xf numFmtId="0" fontId="23" fillId="7" borderId="0" xfId="12" applyFont="1" applyFill="1" applyAlignment="1">
      <alignment horizontal="left" vertical="center" wrapText="1"/>
    </xf>
    <xf numFmtId="0" fontId="24" fillId="7" borderId="0" xfId="36" applyFont="1" applyFill="1" applyAlignment="1">
      <alignment horizontal="left" wrapText="1"/>
    </xf>
    <xf numFmtId="0" fontId="24" fillId="7" borderId="0" xfId="36" applyFont="1" applyFill="1" applyAlignment="1">
      <alignment horizontal="left" vertical="center" wrapText="1"/>
    </xf>
    <xf numFmtId="171" fontId="24" fillId="7" borderId="0" xfId="40" applyNumberFormat="1" applyFont="1" applyFill="1" applyBorder="1" applyAlignment="1">
      <alignment horizontal="center" vertical="center" wrapText="1"/>
    </xf>
    <xf numFmtId="171" fontId="24" fillId="7" borderId="1" xfId="40" applyNumberFormat="1" applyFont="1" applyFill="1" applyBorder="1" applyAlignment="1">
      <alignment horizontal="center" vertical="center"/>
    </xf>
    <xf numFmtId="0" fontId="23" fillId="7" borderId="0" xfId="4" applyFont="1" applyFill="1" applyAlignment="1">
      <alignment horizontal="left" vertical="top" wrapText="1"/>
    </xf>
    <xf numFmtId="0" fontId="27" fillId="7" borderId="0" xfId="4" applyFont="1" applyFill="1" applyAlignment="1">
      <alignment horizontal="center" wrapText="1"/>
    </xf>
    <xf numFmtId="0" fontId="23" fillId="7" borderId="0" xfId="5" applyFont="1" applyFill="1" applyAlignment="1">
      <alignment horizontal="left" wrapText="1"/>
    </xf>
    <xf numFmtId="0" fontId="34" fillId="2" borderId="0" xfId="4" applyFont="1" applyFill="1" applyAlignment="1">
      <alignment horizontal="center" vertical="top"/>
    </xf>
    <xf numFmtId="0" fontId="34" fillId="2" borderId="6" xfId="4" applyFont="1" applyFill="1" applyBorder="1" applyAlignment="1">
      <alignment horizontal="center" vertical="center"/>
    </xf>
    <xf numFmtId="0" fontId="34" fillId="2" borderId="7" xfId="4" applyFont="1" applyFill="1" applyBorder="1" applyAlignment="1">
      <alignment horizontal="center" vertical="center"/>
    </xf>
    <xf numFmtId="0" fontId="34" fillId="2" borderId="8" xfId="4" applyFont="1" applyFill="1" applyBorder="1" applyAlignment="1">
      <alignment horizontal="center" vertical="center"/>
    </xf>
    <xf numFmtId="37" fontId="13" fillId="6" borderId="15" xfId="4" applyNumberFormat="1" applyFill="1" applyBorder="1" applyAlignment="1">
      <alignment horizontal="center" vertical="center"/>
    </xf>
    <xf numFmtId="37" fontId="13" fillId="6" borderId="14" xfId="4" applyNumberFormat="1" applyFill="1" applyBorder="1" applyAlignment="1">
      <alignment horizontal="center" vertical="center"/>
    </xf>
    <xf numFmtId="0" fontId="34" fillId="2" borderId="0" xfId="4" applyFont="1" applyFill="1" applyAlignment="1">
      <alignment horizontal="right" vertical="top"/>
    </xf>
    <xf numFmtId="0" fontId="13" fillId="2" borderId="0" xfId="4" applyFill="1" applyAlignment="1">
      <alignment horizontal="left" vertical="top" wrapText="1"/>
    </xf>
    <xf numFmtId="0" fontId="34" fillId="2" borderId="1" xfId="4" applyFont="1" applyFill="1" applyBorder="1" applyAlignment="1">
      <alignment horizontal="center" vertical="center" wrapText="1"/>
    </xf>
    <xf numFmtId="0" fontId="34" fillId="2" borderId="1" xfId="4" applyFont="1" applyFill="1" applyBorder="1" applyAlignment="1">
      <alignment horizontal="center" vertical="center"/>
    </xf>
    <xf numFmtId="37" fontId="13" fillId="7" borderId="0" xfId="4" applyNumberFormat="1" applyFill="1" applyAlignment="1">
      <alignment horizontal="center" vertical="top"/>
    </xf>
    <xf numFmtId="0" fontId="34" fillId="2" borderId="0" xfId="4" applyFont="1" applyFill="1" applyAlignment="1">
      <alignment horizontal="center" vertical="center"/>
    </xf>
    <xf numFmtId="0" fontId="13" fillId="2" borderId="0" xfId="4" applyFill="1" applyAlignment="1">
      <alignment horizontal="center" vertical="top"/>
    </xf>
    <xf numFmtId="5" fontId="13" fillId="0" borderId="9" xfId="4" applyNumberFormat="1" applyBorder="1" applyAlignment="1">
      <alignment horizontal="center" vertical="top"/>
    </xf>
  </cellXfs>
  <cellStyles count="49">
    <cellStyle name="Comma" xfId="1" builtinId="3"/>
    <cellStyle name="Comma 2" xfId="43" xr:uid="{C10F52EB-B8D1-47BE-9C0D-BEB58499045A}"/>
    <cellStyle name="Comma 2 2" xfId="10" xr:uid="{00000000-0005-0000-0000-000001000000}"/>
    <cellStyle name="Comma 21 2 2" xfId="31" xr:uid="{00000000-0005-0000-0000-000002000000}"/>
    <cellStyle name="Comma 21 2 3 2" xfId="41" xr:uid="{78FB90A0-A254-4AAA-BF8C-E85CF2C79722}"/>
    <cellStyle name="Comma 27 2 2" xfId="29" xr:uid="{00000000-0005-0000-0000-000003000000}"/>
    <cellStyle name="Comma 27 2 3 2" xfId="40" xr:uid="{A7D731FD-1638-458A-81A1-F91C244127AF}"/>
    <cellStyle name="Comma 3" xfId="22" xr:uid="{00000000-0005-0000-0000-000004000000}"/>
    <cellStyle name="Comma 3 2" xfId="27" xr:uid="{00000000-0005-0000-0000-000005000000}"/>
    <cellStyle name="Comma 88 2" xfId="14" xr:uid="{00000000-0005-0000-0000-000006000000}"/>
    <cellStyle name="Comma 88 2 2 2" xfId="24" xr:uid="{00000000-0005-0000-0000-000007000000}"/>
    <cellStyle name="Currency" xfId="2" builtinId="4"/>
    <cellStyle name="Normal" xfId="0" builtinId="0"/>
    <cellStyle name="Normal 10 2 2" xfId="11" xr:uid="{00000000-0005-0000-0000-00000A000000}"/>
    <cellStyle name="Normal 2" xfId="4" xr:uid="{00000000-0005-0000-0000-00000B000000}"/>
    <cellStyle name="Normal 2 4" xfId="5" xr:uid="{00000000-0005-0000-0000-00000C000000}"/>
    <cellStyle name="Normal 2 7" xfId="38" xr:uid="{4A5E1D48-0A15-48A1-A53E-1D100E5537D7}"/>
    <cellStyle name="Normal 28 2 2" xfId="30" xr:uid="{00000000-0005-0000-0000-00000D000000}"/>
    <cellStyle name="Normal 28 2 3" xfId="32" xr:uid="{00000000-0005-0000-0000-00000E000000}"/>
    <cellStyle name="Normal 28 2 4 2 2" xfId="37" xr:uid="{AD79012E-DB31-41BC-BE0C-4175DD485235}"/>
    <cellStyle name="Normal 28 2 4 2 2 2" xfId="45" xr:uid="{FEDD5CC0-8490-4462-A4ED-1E18132B4077}"/>
    <cellStyle name="Normal 28 2 4 2 2 2 2" xfId="48" xr:uid="{495AC37B-3301-43D0-9D3C-B8C703FCE145}"/>
    <cellStyle name="Normal 3" xfId="42" xr:uid="{8975F21C-1ED3-413F-B895-2368C62B38CF}"/>
    <cellStyle name="Normal 3 2" xfId="15" xr:uid="{00000000-0005-0000-0000-00000F000000}"/>
    <cellStyle name="Normal 3 3" xfId="25" xr:uid="{00000000-0005-0000-0000-000010000000}"/>
    <cellStyle name="Normal 4 2" xfId="12" xr:uid="{00000000-0005-0000-0000-000011000000}"/>
    <cellStyle name="Normal 4 3" xfId="46" xr:uid="{2153B07E-67AE-4A23-A09B-F8F24736B0C3}"/>
    <cellStyle name="Normal 48 2" xfId="6" xr:uid="{00000000-0005-0000-0000-000012000000}"/>
    <cellStyle name="Normal 48 2 2" xfId="16" xr:uid="{00000000-0005-0000-0000-000013000000}"/>
    <cellStyle name="Normal 48 2 2 2" xfId="18" xr:uid="{00000000-0005-0000-0000-000014000000}"/>
    <cellStyle name="Normal 48 2 2 2 2" xfId="19" xr:uid="{00000000-0005-0000-0000-000015000000}"/>
    <cellStyle name="Normal 48 2 2 2 3" xfId="35" xr:uid="{00000000-0005-0000-0000-000016000000}"/>
    <cellStyle name="Normal 5" xfId="33" xr:uid="{00000000-0005-0000-0000-000017000000}"/>
    <cellStyle name="Normal 69 2 2 2" xfId="8" xr:uid="{00000000-0005-0000-0000-000018000000}"/>
    <cellStyle name="Normal 69 2 2 2 2" xfId="17" xr:uid="{00000000-0005-0000-0000-000019000000}"/>
    <cellStyle name="Normal 69 2 2 2 2 2" xfId="20" xr:uid="{00000000-0005-0000-0000-00001A000000}"/>
    <cellStyle name="Normal 69 2 2 2 2 3" xfId="26" xr:uid="{00000000-0005-0000-0000-00001B000000}"/>
    <cellStyle name="Normal 69 2 2 3 2" xfId="36" xr:uid="{3C8E8D29-87EA-4E96-9D76-ADA13ECD86F6}"/>
    <cellStyle name="Normal 69 2 2 3 2 2" xfId="44" xr:uid="{E0471D69-E3A3-413E-936F-A59DDB7E8103}"/>
    <cellStyle name="Normal 69 2 2 3 2 2 2" xfId="47" xr:uid="{AB3CB883-DBB4-4439-A57A-22AF64DC5636}"/>
    <cellStyle name="Normal 69 3 2 2" xfId="28" xr:uid="{00000000-0005-0000-0000-00001C000000}"/>
    <cellStyle name="Normal 69 3 2 3 2" xfId="39" xr:uid="{E596F295-0606-49AF-A51F-299369CE28E7}"/>
    <cellStyle name="Normal_21 Exh B" xfId="7" xr:uid="{00000000-0005-0000-0000-00001D000000}"/>
    <cellStyle name="Normal_Schedule O Info for Mike" xfId="21" xr:uid="{00000000-0005-0000-0000-00001E000000}"/>
    <cellStyle name="Normal_SP ANCILLARIES_9-10(clean 9-19)(a)" xfId="9" xr:uid="{00000000-0005-0000-0000-00001F000000}"/>
    <cellStyle name="Percent" xfId="3" builtinId="5"/>
    <cellStyle name="Percent 2" xfId="23" xr:uid="{00000000-0005-0000-0000-000021000000}"/>
    <cellStyle name="Percent 2 2" xfId="13" xr:uid="{00000000-0005-0000-0000-000022000000}"/>
    <cellStyle name="Percent 4" xfId="34" xr:uid="{00000000-0005-0000-0000-000023000000}"/>
  </cellStyles>
  <dxfs count="0"/>
  <tableStyles count="0" defaultTableStyle="TableStyleMedium9" defaultPivotStyle="PivotStyleLight16"/>
  <colors>
    <mruColors>
      <color rgb="FF0000FF"/>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BBAF-B496-449E-B8F5-CE31B97A8135}">
  <dimension ref="A1:D26"/>
  <sheetViews>
    <sheetView view="pageBreakPreview" zoomScaleNormal="100" zoomScaleSheetLayoutView="100" workbookViewId="0"/>
  </sheetViews>
  <sheetFormatPr defaultRowHeight="12.75"/>
  <cols>
    <col min="1" max="1" width="4.5" customWidth="1"/>
    <col min="2" max="2" width="101.33203125" customWidth="1"/>
  </cols>
  <sheetData>
    <row r="1" spans="1:4" ht="15">
      <c r="A1" s="991" t="s">
        <v>1245</v>
      </c>
      <c r="B1" s="991"/>
      <c r="C1" s="991"/>
      <c r="D1" s="991"/>
    </row>
    <row r="2" spans="1:4" ht="15">
      <c r="A2" t="s">
        <v>1246</v>
      </c>
      <c r="B2" s="991"/>
      <c r="C2" s="991"/>
      <c r="D2" s="991"/>
    </row>
    <row r="3" spans="1:4" ht="15">
      <c r="A3" s="991"/>
      <c r="B3" s="991"/>
      <c r="C3" s="991"/>
      <c r="D3" s="991"/>
    </row>
    <row r="4" spans="1:4" ht="60">
      <c r="A4" s="991"/>
      <c r="B4" s="990" t="s">
        <v>1247</v>
      </c>
      <c r="C4" s="991"/>
      <c r="D4" s="991"/>
    </row>
    <row r="5" spans="1:4" ht="75">
      <c r="A5" s="991"/>
      <c r="B5" s="990" t="s">
        <v>1248</v>
      </c>
      <c r="C5" s="991"/>
      <c r="D5" s="991"/>
    </row>
    <row r="6" spans="1:4" ht="60">
      <c r="A6" s="991"/>
      <c r="B6" s="990" t="s">
        <v>1249</v>
      </c>
      <c r="C6" s="991"/>
      <c r="D6" s="991"/>
    </row>
    <row r="7" spans="1:4" ht="15">
      <c r="A7" s="991"/>
      <c r="B7" s="991"/>
      <c r="C7" s="991"/>
      <c r="D7" s="991"/>
    </row>
    <row r="8" spans="1:4" ht="15">
      <c r="A8" s="991"/>
      <c r="B8" s="991"/>
      <c r="C8" s="991"/>
      <c r="D8" s="991"/>
    </row>
    <row r="9" spans="1:4" ht="15">
      <c r="A9" s="991"/>
      <c r="B9" s="991"/>
      <c r="C9" s="991"/>
      <c r="D9" s="991"/>
    </row>
    <row r="10" spans="1:4" ht="15">
      <c r="A10" s="991"/>
      <c r="B10" s="991"/>
      <c r="C10" s="991"/>
      <c r="D10" s="991"/>
    </row>
    <row r="11" spans="1:4" ht="15">
      <c r="A11" s="991"/>
      <c r="B11" s="991"/>
      <c r="C11" s="991"/>
      <c r="D11" s="991"/>
    </row>
    <row r="12" spans="1:4" ht="15">
      <c r="A12" s="991"/>
      <c r="B12" s="991"/>
      <c r="C12" s="991"/>
      <c r="D12" s="991"/>
    </row>
    <row r="13" spans="1:4" ht="15">
      <c r="A13" s="991"/>
      <c r="B13" s="991"/>
      <c r="C13" s="991"/>
      <c r="D13" s="991"/>
    </row>
    <row r="14" spans="1:4" ht="15">
      <c r="A14" s="991"/>
      <c r="B14" s="991"/>
      <c r="C14" s="991"/>
      <c r="D14" s="991"/>
    </row>
    <row r="15" spans="1:4" ht="15">
      <c r="A15" s="991"/>
      <c r="B15" s="991"/>
      <c r="C15" s="991"/>
      <c r="D15" s="991"/>
    </row>
    <row r="16" spans="1:4" ht="15">
      <c r="A16" s="991"/>
      <c r="B16" s="991"/>
      <c r="C16" s="991"/>
      <c r="D16" s="991"/>
    </row>
    <row r="17" spans="1:4" ht="15">
      <c r="A17" s="991"/>
      <c r="B17" s="991"/>
      <c r="C17" s="991"/>
      <c r="D17" s="991"/>
    </row>
    <row r="18" spans="1:4" ht="15">
      <c r="A18" s="991"/>
      <c r="B18" s="991"/>
      <c r="C18" s="991"/>
      <c r="D18" s="991"/>
    </row>
    <row r="19" spans="1:4" ht="15">
      <c r="A19" s="991"/>
      <c r="B19" s="991"/>
      <c r="C19" s="991"/>
      <c r="D19" s="991"/>
    </row>
    <row r="20" spans="1:4" ht="15">
      <c r="A20" s="991"/>
      <c r="B20" s="991"/>
      <c r="C20" s="991"/>
      <c r="D20" s="991"/>
    </row>
    <row r="21" spans="1:4" ht="15">
      <c r="A21" s="991"/>
      <c r="B21" s="991"/>
      <c r="C21" s="991"/>
      <c r="D21" s="991"/>
    </row>
    <row r="22" spans="1:4" ht="15">
      <c r="A22" s="991"/>
      <c r="B22" s="991"/>
      <c r="C22" s="991"/>
      <c r="D22" s="991"/>
    </row>
    <row r="23" spans="1:4" ht="15">
      <c r="A23" s="991"/>
      <c r="B23" s="991"/>
      <c r="C23" s="991"/>
      <c r="D23" s="991"/>
    </row>
    <row r="24" spans="1:4" ht="15">
      <c r="A24" s="991"/>
      <c r="B24" s="991"/>
      <c r="C24" s="991"/>
      <c r="D24" s="991"/>
    </row>
    <row r="25" spans="1:4" ht="15">
      <c r="A25" s="991"/>
      <c r="B25" s="991"/>
      <c r="C25" s="991"/>
      <c r="D25" s="991"/>
    </row>
    <row r="26" spans="1:4" ht="15">
      <c r="A26" s="991"/>
      <c r="B26" s="991"/>
      <c r="C26" s="991"/>
      <c r="D26" s="991"/>
    </row>
  </sheetData>
  <pageMargins left="0.7" right="0.7" top="0.75" bottom="0.75" header="0.3" footer="0.3"/>
  <pageSetup scale="87" orientation="portrait" horizontalDpi="1200" verticalDpi="1200"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K66"/>
  <sheetViews>
    <sheetView view="pageBreakPreview" zoomScale="115" zoomScaleNormal="110" zoomScaleSheetLayoutView="115" workbookViewId="0"/>
  </sheetViews>
  <sheetFormatPr defaultColWidth="9.33203125" defaultRowHeight="12"/>
  <cols>
    <col min="1" max="1" width="6.83203125" style="120" customWidth="1"/>
    <col min="2" max="2" width="42.5" style="120" customWidth="1"/>
    <col min="3" max="3" width="11.5" style="120" customWidth="1"/>
    <col min="4" max="4" width="19.6640625" style="120" customWidth="1"/>
    <col min="5" max="5" width="17" style="120" customWidth="1"/>
    <col min="6" max="6" width="14.5" style="120" customWidth="1"/>
    <col min="7" max="7" width="16.33203125" style="120" customWidth="1"/>
    <col min="8" max="9" width="15.83203125" style="120" customWidth="1"/>
    <col min="10" max="16384" width="9.33203125" style="120"/>
  </cols>
  <sheetData>
    <row r="1" spans="1:11" ht="9.75" customHeight="1">
      <c r="B1" s="123"/>
      <c r="C1" s="123"/>
      <c r="D1" s="1"/>
      <c r="E1" s="1"/>
      <c r="F1" s="1"/>
      <c r="G1" s="1"/>
      <c r="H1" s="8"/>
      <c r="I1" s="39" t="s">
        <v>446</v>
      </c>
      <c r="K1" s="121"/>
    </row>
    <row r="2" spans="1:11">
      <c r="B2" s="123"/>
      <c r="C2" s="123"/>
      <c r="D2" s="1"/>
      <c r="E2" s="1"/>
      <c r="F2" s="1"/>
      <c r="G2" s="1"/>
      <c r="H2" s="8"/>
      <c r="I2" s="104" t="str">
        <f>'Appendix III'!$M$5&amp;" "&amp;'Appendix III'!$M$6</f>
        <v>For the 12 months ended 12/31/2026</v>
      </c>
      <c r="K2" s="121"/>
    </row>
    <row r="3" spans="1:11" ht="12" customHeight="1">
      <c r="B3" s="1001" t="s">
        <v>673</v>
      </c>
      <c r="C3" s="1001"/>
      <c r="D3" s="1001"/>
      <c r="E3" s="1001"/>
      <c r="F3" s="1001"/>
      <c r="G3" s="1001"/>
      <c r="H3" s="1001"/>
      <c r="I3" s="1001"/>
    </row>
    <row r="4" spans="1:11" ht="12" customHeight="1">
      <c r="B4" s="1001" t="s">
        <v>17</v>
      </c>
      <c r="C4" s="1001"/>
      <c r="D4" s="1001"/>
      <c r="E4" s="1001"/>
      <c r="F4" s="1001"/>
      <c r="G4" s="1001"/>
      <c r="H4" s="1001"/>
      <c r="I4" s="1001"/>
    </row>
    <row r="5" spans="1:11" ht="12" customHeight="1">
      <c r="B5" s="1002" t="s">
        <v>3</v>
      </c>
      <c r="C5" s="1003"/>
      <c r="D5" s="1003"/>
      <c r="E5" s="1003"/>
      <c r="F5" s="1003"/>
      <c r="G5" s="1003"/>
      <c r="H5" s="1003"/>
      <c r="I5" s="1003"/>
    </row>
    <row r="6" spans="1:11" ht="12" customHeight="1">
      <c r="B6" s="1"/>
      <c r="C6" s="1"/>
      <c r="D6" s="1"/>
      <c r="E6" s="1"/>
      <c r="F6" s="1"/>
      <c r="G6" s="1"/>
      <c r="H6" s="1"/>
    </row>
    <row r="7" spans="1:11" ht="12" customHeight="1">
      <c r="A7" s="56" t="s">
        <v>41</v>
      </c>
      <c r="B7" s="310">
        <v>2024</v>
      </c>
      <c r="C7" s="1"/>
      <c r="D7" s="310">
        <v>2024</v>
      </c>
      <c r="E7" s="1"/>
      <c r="F7" s="1"/>
      <c r="G7" s="1"/>
      <c r="H7" s="1"/>
    </row>
    <row r="8" spans="1:11" ht="12" customHeight="1">
      <c r="B8" s="1028" t="s">
        <v>674</v>
      </c>
      <c r="C8" s="1"/>
      <c r="D8" s="1030" t="s">
        <v>675</v>
      </c>
      <c r="E8" s="1"/>
      <c r="F8" s="1030" t="s">
        <v>676</v>
      </c>
      <c r="G8" s="1"/>
      <c r="H8" s="1"/>
    </row>
    <row r="9" spans="1:11" ht="12" customHeight="1">
      <c r="B9" s="1029"/>
      <c r="C9" s="1"/>
      <c r="D9" s="1031"/>
      <c r="E9" s="1"/>
      <c r="F9" s="1031"/>
      <c r="G9" s="1"/>
      <c r="H9" s="1"/>
    </row>
    <row r="10" spans="1:11" ht="12" customHeight="1">
      <c r="B10" s="1029"/>
      <c r="C10" s="1"/>
      <c r="D10" s="235"/>
      <c r="E10" s="1"/>
      <c r="F10" s="235"/>
      <c r="G10" s="1"/>
      <c r="H10" s="1"/>
    </row>
    <row r="11" spans="1:11" ht="12" customHeight="1">
      <c r="A11" s="23">
        <v>1</v>
      </c>
      <c r="B11" s="421">
        <f>'Att 3 - True-up'!D29</f>
        <v>0</v>
      </c>
      <c r="C11" s="422" t="s">
        <v>677</v>
      </c>
      <c r="D11" s="423">
        <v>0</v>
      </c>
      <c r="E11" s="25" t="s">
        <v>678</v>
      </c>
      <c r="F11" s="397">
        <f>B11-D11</f>
        <v>0</v>
      </c>
      <c r="G11" s="1"/>
      <c r="H11" s="1"/>
    </row>
    <row r="12" spans="1:11" ht="12" customHeight="1">
      <c r="A12" s="23"/>
      <c r="B12" s="1"/>
      <c r="C12" s="1"/>
      <c r="D12" s="1"/>
      <c r="E12" s="1"/>
      <c r="F12" s="1"/>
      <c r="G12" s="1"/>
      <c r="H12" s="1"/>
    </row>
    <row r="13" spans="1:11" ht="12" customHeight="1">
      <c r="A13" s="23"/>
      <c r="B13" s="1" t="s">
        <v>679</v>
      </c>
      <c r="C13" s="1"/>
      <c r="D13" s="1"/>
      <c r="E13" s="1"/>
      <c r="F13" s="1"/>
      <c r="G13" s="1"/>
      <c r="H13" s="1"/>
    </row>
    <row r="14" spans="1:11" ht="12" customHeight="1">
      <c r="A14" s="23"/>
      <c r="B14" s="1" t="s">
        <v>680</v>
      </c>
      <c r="C14" s="1"/>
      <c r="D14" s="1"/>
      <c r="E14" s="1"/>
      <c r="F14" s="1"/>
      <c r="G14" s="1"/>
      <c r="H14" s="1"/>
    </row>
    <row r="15" spans="1:11" ht="9.9499999999999993" customHeight="1">
      <c r="A15" s="23"/>
      <c r="B15" s="35"/>
      <c r="C15" s="35"/>
      <c r="D15" s="35"/>
      <c r="E15" s="35"/>
      <c r="F15" s="35"/>
      <c r="G15" s="35"/>
      <c r="H15" s="35"/>
    </row>
    <row r="16" spans="1:11" ht="36.75" customHeight="1">
      <c r="A16" s="23"/>
      <c r="B16" s="311" t="s">
        <v>681</v>
      </c>
      <c r="C16" s="164"/>
      <c r="D16" s="164" t="s">
        <v>682</v>
      </c>
      <c r="E16" s="164" t="s">
        <v>683</v>
      </c>
      <c r="F16" s="164" t="s">
        <v>684</v>
      </c>
      <c r="G16" s="164" t="s">
        <v>685</v>
      </c>
      <c r="H16" s="164" t="s">
        <v>686</v>
      </c>
      <c r="I16" s="312" t="s">
        <v>687</v>
      </c>
    </row>
    <row r="17" spans="1:9" ht="16.5" customHeight="1">
      <c r="A17" s="23">
        <v>2</v>
      </c>
      <c r="B17" s="1"/>
      <c r="C17" s="1"/>
      <c r="D17" s="1"/>
      <c r="E17" s="313">
        <f>'Att 6a - Interest Rate'!F30</f>
        <v>6.9225490196078423E-3</v>
      </c>
      <c r="F17" s="1"/>
      <c r="G17" s="1"/>
      <c r="H17" s="1"/>
    </row>
    <row r="18" spans="1:9" ht="9.9499999999999993" customHeight="1">
      <c r="A18" s="23"/>
      <c r="B18" s="1"/>
      <c r="C18" s="1"/>
      <c r="D18" s="1"/>
      <c r="E18" s="1"/>
      <c r="F18" s="1"/>
      <c r="G18" s="1"/>
      <c r="H18" s="1"/>
    </row>
    <row r="19" spans="1:9" ht="14.25" customHeight="1">
      <c r="A19" s="23"/>
      <c r="B19" s="155" t="s">
        <v>688</v>
      </c>
      <c r="C19" s="1"/>
      <c r="D19" s="1"/>
      <c r="E19" s="1"/>
      <c r="F19" s="1"/>
      <c r="G19" s="1"/>
      <c r="H19" s="1"/>
    </row>
    <row r="20" spans="1:9" ht="9.9499999999999993" customHeight="1">
      <c r="A20" s="23"/>
      <c r="B20" s="1"/>
      <c r="C20" s="1"/>
      <c r="D20" s="1"/>
      <c r="E20" s="1"/>
      <c r="F20" s="1"/>
      <c r="G20" s="1"/>
      <c r="H20" s="1"/>
    </row>
    <row r="21" spans="1:9" ht="9.9499999999999993" customHeight="1">
      <c r="A21" s="23"/>
      <c r="B21" s="1"/>
      <c r="C21" s="1"/>
      <c r="D21" s="1"/>
      <c r="E21" s="1"/>
      <c r="F21" s="1"/>
      <c r="G21" s="1"/>
      <c r="H21" s="1"/>
    </row>
    <row r="22" spans="1:9" ht="17.25" customHeight="1">
      <c r="A22" s="23"/>
      <c r="B22" s="314" t="s">
        <v>689</v>
      </c>
      <c r="C22" s="1"/>
      <c r="D22" s="1"/>
      <c r="E22" s="118"/>
      <c r="F22" s="1"/>
      <c r="G22" s="25" t="s">
        <v>690</v>
      </c>
      <c r="H22" s="1"/>
    </row>
    <row r="23" spans="1:9">
      <c r="A23" s="23">
        <v>3</v>
      </c>
      <c r="B23" s="1" t="s">
        <v>595</v>
      </c>
      <c r="C23" s="178">
        <v>2024</v>
      </c>
      <c r="D23" s="315">
        <f>$F$11/12</f>
        <v>0</v>
      </c>
      <c r="E23" s="316">
        <f>$E$17</f>
        <v>6.9225490196078423E-3</v>
      </c>
      <c r="F23" s="23">
        <v>12</v>
      </c>
      <c r="G23" s="315">
        <f>D23*E23*F23*-1</f>
        <v>0</v>
      </c>
      <c r="H23" s="154"/>
      <c r="I23" s="315">
        <f>(-G23+D23)*-1</f>
        <v>0</v>
      </c>
    </row>
    <row r="24" spans="1:9">
      <c r="A24" s="23">
        <v>4</v>
      </c>
      <c r="B24" s="1" t="s">
        <v>596</v>
      </c>
      <c r="C24" s="178">
        <v>2024</v>
      </c>
      <c r="D24" s="315">
        <f t="shared" ref="D24:D34" si="0">$F$11/12</f>
        <v>0</v>
      </c>
      <c r="E24" s="316">
        <f t="shared" ref="E24:E52" si="1">$E$17</f>
        <v>6.9225490196078423E-3</v>
      </c>
      <c r="F24" s="23">
        <v>11</v>
      </c>
      <c r="G24" s="315">
        <f t="shared" ref="G24:G34" si="2">D24*E24*F24*-1</f>
        <v>0</v>
      </c>
      <c r="H24" s="154"/>
      <c r="I24" s="315">
        <f t="shared" ref="I24:I34" si="3">(-G24+D24)*-1</f>
        <v>0</v>
      </c>
    </row>
    <row r="25" spans="1:9">
      <c r="A25" s="23">
        <v>5</v>
      </c>
      <c r="B25" s="1" t="s">
        <v>597</v>
      </c>
      <c r="C25" s="178">
        <v>2024</v>
      </c>
      <c r="D25" s="315">
        <f t="shared" si="0"/>
        <v>0</v>
      </c>
      <c r="E25" s="316">
        <f t="shared" si="1"/>
        <v>6.9225490196078423E-3</v>
      </c>
      <c r="F25" s="23">
        <v>10</v>
      </c>
      <c r="G25" s="315">
        <f t="shared" si="2"/>
        <v>0</v>
      </c>
      <c r="H25" s="154"/>
      <c r="I25" s="315">
        <f t="shared" si="3"/>
        <v>0</v>
      </c>
    </row>
    <row r="26" spans="1:9">
      <c r="A26" s="23">
        <v>6</v>
      </c>
      <c r="B26" s="1" t="s">
        <v>598</v>
      </c>
      <c r="C26" s="178">
        <v>2024</v>
      </c>
      <c r="D26" s="315">
        <f t="shared" si="0"/>
        <v>0</v>
      </c>
      <c r="E26" s="316">
        <f t="shared" si="1"/>
        <v>6.9225490196078423E-3</v>
      </c>
      <c r="F26" s="23">
        <v>9</v>
      </c>
      <c r="G26" s="315">
        <f t="shared" si="2"/>
        <v>0</v>
      </c>
      <c r="H26" s="154"/>
      <c r="I26" s="315">
        <f t="shared" si="3"/>
        <v>0</v>
      </c>
    </row>
    <row r="27" spans="1:9">
      <c r="A27" s="23">
        <v>7</v>
      </c>
      <c r="B27" s="1" t="s">
        <v>599</v>
      </c>
      <c r="C27" s="178">
        <v>2024</v>
      </c>
      <c r="D27" s="315">
        <f t="shared" si="0"/>
        <v>0</v>
      </c>
      <c r="E27" s="316">
        <f t="shared" si="1"/>
        <v>6.9225490196078423E-3</v>
      </c>
      <c r="F27" s="23">
        <v>8</v>
      </c>
      <c r="G27" s="315">
        <f t="shared" si="2"/>
        <v>0</v>
      </c>
      <c r="H27" s="154"/>
      <c r="I27" s="315">
        <f t="shared" si="3"/>
        <v>0</v>
      </c>
    </row>
    <row r="28" spans="1:9">
      <c r="A28" s="23">
        <v>8</v>
      </c>
      <c r="B28" s="1" t="s">
        <v>600</v>
      </c>
      <c r="C28" s="178">
        <v>2024</v>
      </c>
      <c r="D28" s="315">
        <f t="shared" si="0"/>
        <v>0</v>
      </c>
      <c r="E28" s="316">
        <f t="shared" si="1"/>
        <v>6.9225490196078423E-3</v>
      </c>
      <c r="F28" s="23">
        <v>7</v>
      </c>
      <c r="G28" s="315">
        <f t="shared" si="2"/>
        <v>0</v>
      </c>
      <c r="H28" s="154"/>
      <c r="I28" s="315">
        <f t="shared" si="3"/>
        <v>0</v>
      </c>
    </row>
    <row r="29" spans="1:9">
      <c r="A29" s="23">
        <v>9</v>
      </c>
      <c r="B29" s="1" t="s">
        <v>601</v>
      </c>
      <c r="C29" s="178">
        <v>2024</v>
      </c>
      <c r="D29" s="315">
        <f t="shared" si="0"/>
        <v>0</v>
      </c>
      <c r="E29" s="316">
        <f t="shared" si="1"/>
        <v>6.9225490196078423E-3</v>
      </c>
      <c r="F29" s="23">
        <v>6</v>
      </c>
      <c r="G29" s="315">
        <f t="shared" si="2"/>
        <v>0</v>
      </c>
      <c r="H29" s="154"/>
      <c r="I29" s="315">
        <f t="shared" si="3"/>
        <v>0</v>
      </c>
    </row>
    <row r="30" spans="1:9">
      <c r="A30" s="23">
        <v>10</v>
      </c>
      <c r="B30" s="1" t="s">
        <v>602</v>
      </c>
      <c r="C30" s="178">
        <v>2024</v>
      </c>
      <c r="D30" s="315">
        <f t="shared" si="0"/>
        <v>0</v>
      </c>
      <c r="E30" s="316">
        <f t="shared" si="1"/>
        <v>6.9225490196078423E-3</v>
      </c>
      <c r="F30" s="23">
        <v>5</v>
      </c>
      <c r="G30" s="315">
        <f t="shared" si="2"/>
        <v>0</v>
      </c>
      <c r="H30" s="154"/>
      <c r="I30" s="315">
        <f t="shared" si="3"/>
        <v>0</v>
      </c>
    </row>
    <row r="31" spans="1:9">
      <c r="A31" s="23">
        <v>11</v>
      </c>
      <c r="B31" s="1" t="s">
        <v>603</v>
      </c>
      <c r="C31" s="178">
        <v>2024</v>
      </c>
      <c r="D31" s="315">
        <f t="shared" si="0"/>
        <v>0</v>
      </c>
      <c r="E31" s="316">
        <f t="shared" si="1"/>
        <v>6.9225490196078423E-3</v>
      </c>
      <c r="F31" s="23">
        <v>4</v>
      </c>
      <c r="G31" s="315">
        <f t="shared" si="2"/>
        <v>0</v>
      </c>
      <c r="H31" s="154"/>
      <c r="I31" s="315">
        <f t="shared" si="3"/>
        <v>0</v>
      </c>
    </row>
    <row r="32" spans="1:9">
      <c r="A32" s="23">
        <v>12</v>
      </c>
      <c r="B32" s="1" t="s">
        <v>604</v>
      </c>
      <c r="C32" s="178">
        <v>2024</v>
      </c>
      <c r="D32" s="315">
        <f t="shared" si="0"/>
        <v>0</v>
      </c>
      <c r="E32" s="316">
        <f t="shared" si="1"/>
        <v>6.9225490196078423E-3</v>
      </c>
      <c r="F32" s="23">
        <v>3</v>
      </c>
      <c r="G32" s="315">
        <f t="shared" si="2"/>
        <v>0</v>
      </c>
      <c r="H32" s="154"/>
      <c r="I32" s="315">
        <f t="shared" si="3"/>
        <v>0</v>
      </c>
    </row>
    <row r="33" spans="1:9">
      <c r="A33" s="23">
        <v>13</v>
      </c>
      <c r="B33" s="1" t="s">
        <v>605</v>
      </c>
      <c r="C33" s="178">
        <v>2024</v>
      </c>
      <c r="D33" s="315">
        <f t="shared" si="0"/>
        <v>0</v>
      </c>
      <c r="E33" s="316">
        <f t="shared" si="1"/>
        <v>6.9225490196078423E-3</v>
      </c>
      <c r="F33" s="23">
        <v>2</v>
      </c>
      <c r="G33" s="315">
        <f t="shared" si="2"/>
        <v>0</v>
      </c>
      <c r="H33" s="154"/>
      <c r="I33" s="315">
        <f t="shared" si="3"/>
        <v>0</v>
      </c>
    </row>
    <row r="34" spans="1:9">
      <c r="A34" s="23">
        <v>14</v>
      </c>
      <c r="B34" s="1" t="s">
        <v>594</v>
      </c>
      <c r="C34" s="178">
        <v>2024</v>
      </c>
      <c r="D34" s="315">
        <f t="shared" si="0"/>
        <v>0</v>
      </c>
      <c r="E34" s="316">
        <f t="shared" si="1"/>
        <v>6.9225490196078423E-3</v>
      </c>
      <c r="F34" s="23">
        <v>1</v>
      </c>
      <c r="G34" s="317">
        <f t="shared" si="2"/>
        <v>0</v>
      </c>
      <c r="H34" s="154"/>
      <c r="I34" s="317">
        <f t="shared" si="3"/>
        <v>0</v>
      </c>
    </row>
    <row r="35" spans="1:9">
      <c r="A35" s="23">
        <v>15</v>
      </c>
      <c r="B35" s="1"/>
      <c r="C35" s="1"/>
      <c r="D35" s="1"/>
      <c r="E35" s="318"/>
      <c r="F35" s="23"/>
      <c r="G35" s="319">
        <f>SUM(G23:G34)</f>
        <v>0</v>
      </c>
      <c r="H35" s="154"/>
      <c r="I35" s="320">
        <f>SUM(I23:I34)</f>
        <v>0</v>
      </c>
    </row>
    <row r="36" spans="1:9">
      <c r="A36" s="23"/>
      <c r="B36" s="1"/>
      <c r="C36" s="1"/>
      <c r="D36" s="1"/>
      <c r="E36" s="318"/>
      <c r="F36" s="23"/>
      <c r="G36" s="1"/>
      <c r="H36" s="154"/>
      <c r="I36" s="202"/>
    </row>
    <row r="37" spans="1:9">
      <c r="A37" s="23"/>
      <c r="B37" s="1"/>
      <c r="C37" s="1"/>
      <c r="D37" s="1"/>
      <c r="E37" s="318"/>
      <c r="F37" s="23"/>
      <c r="G37" s="25" t="s">
        <v>691</v>
      </c>
      <c r="H37" s="154"/>
      <c r="I37" s="202"/>
    </row>
    <row r="38" spans="1:9">
      <c r="A38" s="23">
        <v>16</v>
      </c>
      <c r="B38" s="1" t="s">
        <v>692</v>
      </c>
      <c r="C38" s="178">
        <v>2025</v>
      </c>
      <c r="D38" s="321">
        <f>I35</f>
        <v>0</v>
      </c>
      <c r="E38" s="316">
        <f>$E$17</f>
        <v>6.9225490196078423E-3</v>
      </c>
      <c r="F38" s="23">
        <v>12</v>
      </c>
      <c r="G38" s="315">
        <f>D38*E38*F38</f>
        <v>0</v>
      </c>
      <c r="H38" s="154"/>
      <c r="I38" s="315">
        <f>G38+D38</f>
        <v>0</v>
      </c>
    </row>
    <row r="39" spans="1:9">
      <c r="A39" s="23"/>
      <c r="B39" s="1"/>
      <c r="C39" s="1"/>
      <c r="D39" s="1"/>
      <c r="E39" s="318"/>
      <c r="F39" s="23"/>
      <c r="G39" s="1"/>
      <c r="H39" s="154"/>
      <c r="I39" s="202"/>
    </row>
    <row r="40" spans="1:9">
      <c r="A40" s="23"/>
      <c r="B40" s="36" t="s">
        <v>693</v>
      </c>
      <c r="C40" s="1"/>
      <c r="D40" s="1"/>
      <c r="E40" s="318"/>
      <c r="F40" s="23"/>
      <c r="G40" s="25" t="s">
        <v>690</v>
      </c>
      <c r="H40" s="154"/>
      <c r="I40" s="202"/>
    </row>
    <row r="41" spans="1:9">
      <c r="A41" s="23">
        <v>17</v>
      </c>
      <c r="B41" s="1" t="s">
        <v>595</v>
      </c>
      <c r="C41" s="178">
        <v>2026</v>
      </c>
      <c r="D41" s="315">
        <f>-I38</f>
        <v>0</v>
      </c>
      <c r="E41" s="316">
        <f t="shared" si="1"/>
        <v>6.9225490196078423E-3</v>
      </c>
      <c r="F41" s="23"/>
      <c r="G41" s="315">
        <f>D41*E41*-1</f>
        <v>0</v>
      </c>
      <c r="H41" s="315">
        <f>PMT(E41,12,I38)</f>
        <v>0</v>
      </c>
      <c r="I41" s="315">
        <f>(D41+D41*E41-H41)*-1</f>
        <v>0</v>
      </c>
    </row>
    <row r="42" spans="1:9">
      <c r="A42" s="23">
        <v>18</v>
      </c>
      <c r="B42" s="1" t="s">
        <v>596</v>
      </c>
      <c r="C42" s="178">
        <v>2026</v>
      </c>
      <c r="D42" s="315">
        <f>-I41</f>
        <v>0</v>
      </c>
      <c r="E42" s="316">
        <f t="shared" si="1"/>
        <v>6.9225490196078423E-3</v>
      </c>
      <c r="F42" s="23"/>
      <c r="G42" s="315">
        <f t="shared" ref="G42:G52" si="4">D42*E42*-1</f>
        <v>0</v>
      </c>
      <c r="H42" s="315">
        <f>$H$41</f>
        <v>0</v>
      </c>
      <c r="I42" s="315">
        <f t="shared" ref="I42:I52" si="5">(D42+D42*E42-H42)*-1</f>
        <v>0</v>
      </c>
    </row>
    <row r="43" spans="1:9">
      <c r="A43" s="23">
        <v>19</v>
      </c>
      <c r="B43" s="1" t="s">
        <v>597</v>
      </c>
      <c r="C43" s="178">
        <v>2026</v>
      </c>
      <c r="D43" s="315">
        <f t="shared" ref="D43:D52" si="6">-I42</f>
        <v>0</v>
      </c>
      <c r="E43" s="316">
        <f t="shared" si="1"/>
        <v>6.9225490196078423E-3</v>
      </c>
      <c r="F43" s="23"/>
      <c r="G43" s="315">
        <f t="shared" si="4"/>
        <v>0</v>
      </c>
      <c r="H43" s="315">
        <f t="shared" ref="H43:H52" si="7">$H$41</f>
        <v>0</v>
      </c>
      <c r="I43" s="315">
        <f t="shared" si="5"/>
        <v>0</v>
      </c>
    </row>
    <row r="44" spans="1:9">
      <c r="A44" s="23">
        <v>20</v>
      </c>
      <c r="B44" s="1" t="s">
        <v>598</v>
      </c>
      <c r="C44" s="178">
        <v>2026</v>
      </c>
      <c r="D44" s="315">
        <f t="shared" si="6"/>
        <v>0</v>
      </c>
      <c r="E44" s="316">
        <f t="shared" si="1"/>
        <v>6.9225490196078423E-3</v>
      </c>
      <c r="F44" s="23"/>
      <c r="G44" s="315">
        <f t="shared" si="4"/>
        <v>0</v>
      </c>
      <c r="H44" s="315">
        <f t="shared" si="7"/>
        <v>0</v>
      </c>
      <c r="I44" s="315">
        <f t="shared" si="5"/>
        <v>0</v>
      </c>
    </row>
    <row r="45" spans="1:9">
      <c r="A45" s="23">
        <v>21</v>
      </c>
      <c r="B45" s="1" t="s">
        <v>599</v>
      </c>
      <c r="C45" s="178">
        <v>2026</v>
      </c>
      <c r="D45" s="315">
        <f t="shared" si="6"/>
        <v>0</v>
      </c>
      <c r="E45" s="316">
        <f t="shared" si="1"/>
        <v>6.9225490196078423E-3</v>
      </c>
      <c r="F45" s="23"/>
      <c r="G45" s="315">
        <f t="shared" si="4"/>
        <v>0</v>
      </c>
      <c r="H45" s="315">
        <f t="shared" si="7"/>
        <v>0</v>
      </c>
      <c r="I45" s="315">
        <f t="shared" si="5"/>
        <v>0</v>
      </c>
    </row>
    <row r="46" spans="1:9">
      <c r="A46" s="23">
        <v>22</v>
      </c>
      <c r="B46" s="1" t="s">
        <v>600</v>
      </c>
      <c r="C46" s="178">
        <v>2026</v>
      </c>
      <c r="D46" s="315">
        <f t="shared" si="6"/>
        <v>0</v>
      </c>
      <c r="E46" s="316">
        <f t="shared" si="1"/>
        <v>6.9225490196078423E-3</v>
      </c>
      <c r="F46" s="23"/>
      <c r="G46" s="315">
        <f t="shared" si="4"/>
        <v>0</v>
      </c>
      <c r="H46" s="315">
        <f t="shared" si="7"/>
        <v>0</v>
      </c>
      <c r="I46" s="315">
        <f t="shared" si="5"/>
        <v>0</v>
      </c>
    </row>
    <row r="47" spans="1:9">
      <c r="A47" s="23">
        <v>23</v>
      </c>
      <c r="B47" s="1" t="s">
        <v>601</v>
      </c>
      <c r="C47" s="178">
        <v>2026</v>
      </c>
      <c r="D47" s="315">
        <f t="shared" si="6"/>
        <v>0</v>
      </c>
      <c r="E47" s="316">
        <f t="shared" si="1"/>
        <v>6.9225490196078423E-3</v>
      </c>
      <c r="F47" s="23"/>
      <c r="G47" s="315">
        <f t="shared" si="4"/>
        <v>0</v>
      </c>
      <c r="H47" s="315">
        <f t="shared" si="7"/>
        <v>0</v>
      </c>
      <c r="I47" s="315">
        <f t="shared" si="5"/>
        <v>0</v>
      </c>
    </row>
    <row r="48" spans="1:9">
      <c r="A48" s="23">
        <v>24</v>
      </c>
      <c r="B48" s="1" t="s">
        <v>602</v>
      </c>
      <c r="C48" s="178">
        <v>2026</v>
      </c>
      <c r="D48" s="315">
        <f t="shared" si="6"/>
        <v>0</v>
      </c>
      <c r="E48" s="316">
        <f t="shared" si="1"/>
        <v>6.9225490196078423E-3</v>
      </c>
      <c r="F48" s="23"/>
      <c r="G48" s="315">
        <f t="shared" si="4"/>
        <v>0</v>
      </c>
      <c r="H48" s="315">
        <f t="shared" si="7"/>
        <v>0</v>
      </c>
      <c r="I48" s="315">
        <f t="shared" si="5"/>
        <v>0</v>
      </c>
    </row>
    <row r="49" spans="1:9">
      <c r="A49" s="23">
        <v>25</v>
      </c>
      <c r="B49" s="1" t="s">
        <v>603</v>
      </c>
      <c r="C49" s="178">
        <v>2026</v>
      </c>
      <c r="D49" s="315">
        <f t="shared" si="6"/>
        <v>0</v>
      </c>
      <c r="E49" s="316">
        <f t="shared" si="1"/>
        <v>6.9225490196078423E-3</v>
      </c>
      <c r="F49" s="23"/>
      <c r="G49" s="315">
        <f t="shared" si="4"/>
        <v>0</v>
      </c>
      <c r="H49" s="315">
        <f t="shared" si="7"/>
        <v>0</v>
      </c>
      <c r="I49" s="315">
        <f t="shared" si="5"/>
        <v>0</v>
      </c>
    </row>
    <row r="50" spans="1:9">
      <c r="A50" s="23">
        <v>26</v>
      </c>
      <c r="B50" s="1" t="s">
        <v>604</v>
      </c>
      <c r="C50" s="178">
        <v>2026</v>
      </c>
      <c r="D50" s="315">
        <f t="shared" si="6"/>
        <v>0</v>
      </c>
      <c r="E50" s="316">
        <f t="shared" si="1"/>
        <v>6.9225490196078423E-3</v>
      </c>
      <c r="F50" s="23"/>
      <c r="G50" s="315">
        <f t="shared" si="4"/>
        <v>0</v>
      </c>
      <c r="H50" s="315">
        <f t="shared" si="7"/>
        <v>0</v>
      </c>
      <c r="I50" s="315">
        <f t="shared" si="5"/>
        <v>0</v>
      </c>
    </row>
    <row r="51" spans="1:9">
      <c r="A51" s="23">
        <v>27</v>
      </c>
      <c r="B51" s="1" t="s">
        <v>605</v>
      </c>
      <c r="C51" s="178">
        <v>2026</v>
      </c>
      <c r="D51" s="315">
        <f t="shared" si="6"/>
        <v>0</v>
      </c>
      <c r="E51" s="316">
        <f t="shared" si="1"/>
        <v>6.9225490196078423E-3</v>
      </c>
      <c r="F51" s="23"/>
      <c r="G51" s="315">
        <f t="shared" si="4"/>
        <v>0</v>
      </c>
      <c r="H51" s="315">
        <f t="shared" si="7"/>
        <v>0</v>
      </c>
      <c r="I51" s="315">
        <f t="shared" si="5"/>
        <v>0</v>
      </c>
    </row>
    <row r="52" spans="1:9">
      <c r="A52" s="23">
        <v>28</v>
      </c>
      <c r="B52" s="1" t="s">
        <v>594</v>
      </c>
      <c r="C52" s="178">
        <v>2026</v>
      </c>
      <c r="D52" s="315">
        <f t="shared" si="6"/>
        <v>0</v>
      </c>
      <c r="E52" s="316">
        <f t="shared" si="1"/>
        <v>6.9225490196078423E-3</v>
      </c>
      <c r="F52" s="23"/>
      <c r="G52" s="315">
        <f t="shared" si="4"/>
        <v>0</v>
      </c>
      <c r="H52" s="315">
        <f t="shared" si="7"/>
        <v>0</v>
      </c>
      <c r="I52" s="317">
        <f t="shared" si="5"/>
        <v>0</v>
      </c>
    </row>
    <row r="53" spans="1:9">
      <c r="A53" s="23">
        <v>29</v>
      </c>
      <c r="B53" s="1"/>
      <c r="C53" s="1"/>
      <c r="D53" s="1"/>
      <c r="E53" s="118"/>
      <c r="F53" s="1"/>
      <c r="G53" s="322">
        <f>SUM(G41:G52)</f>
        <v>0</v>
      </c>
      <c r="H53" s="154"/>
      <c r="I53" s="323"/>
    </row>
    <row r="54" spans="1:9">
      <c r="A54" s="23"/>
      <c r="B54" s="1"/>
      <c r="C54" s="1"/>
      <c r="D54" s="1"/>
      <c r="E54" s="1"/>
      <c r="F54" s="1"/>
      <c r="G54" s="1"/>
      <c r="H54" s="154"/>
      <c r="I54" s="154"/>
    </row>
    <row r="55" spans="1:9">
      <c r="A55" s="23">
        <v>30</v>
      </c>
      <c r="B55" s="1" t="s">
        <v>694</v>
      </c>
      <c r="C55" s="1"/>
      <c r="D55" s="154"/>
      <c r="E55" s="1"/>
      <c r="F55" s="1"/>
      <c r="G55" s="154"/>
      <c r="H55" s="315">
        <f>SUM(H41:H52)*-1</f>
        <v>0</v>
      </c>
      <c r="I55" s="154"/>
    </row>
    <row r="56" spans="1:9">
      <c r="A56" s="23">
        <v>31</v>
      </c>
      <c r="B56" s="1" t="s">
        <v>695</v>
      </c>
      <c r="C56" s="1"/>
      <c r="D56" s="154"/>
      <c r="E56" s="1"/>
      <c r="F56" s="1"/>
      <c r="G56" s="154"/>
      <c r="H56" s="315">
        <f>F11</f>
        <v>0</v>
      </c>
      <c r="I56" s="154"/>
    </row>
    <row r="57" spans="1:9">
      <c r="A57" s="23">
        <v>32</v>
      </c>
      <c r="B57" s="1" t="s">
        <v>696</v>
      </c>
      <c r="C57" s="1"/>
      <c r="D57" s="154"/>
      <c r="E57" s="1"/>
      <c r="F57" s="1"/>
      <c r="G57" s="154"/>
      <c r="H57" s="315">
        <f>H55+H56</f>
        <v>0</v>
      </c>
      <c r="I57" s="154"/>
    </row>
    <row r="58" spans="1:9">
      <c r="A58" s="23"/>
      <c r="B58" s="1"/>
      <c r="C58" s="1"/>
      <c r="D58" s="1"/>
      <c r="E58" s="1"/>
      <c r="F58" s="1"/>
      <c r="G58" s="1"/>
      <c r="H58" s="1"/>
    </row>
    <row r="59" spans="1:9">
      <c r="B59" s="1"/>
      <c r="C59" s="1"/>
      <c r="D59" s="1"/>
      <c r="E59" s="1"/>
      <c r="F59" s="1"/>
      <c r="G59" s="1"/>
      <c r="H59" s="1"/>
    </row>
    <row r="60" spans="1:9">
      <c r="B60" s="1"/>
      <c r="C60" s="1"/>
      <c r="D60" s="1"/>
      <c r="E60" s="1"/>
      <c r="F60" s="1"/>
      <c r="G60" s="1"/>
      <c r="H60" s="1"/>
    </row>
    <row r="61" spans="1:9" ht="9.75" customHeight="1">
      <c r="B61" s="1"/>
      <c r="C61" s="1"/>
      <c r="D61" s="1"/>
      <c r="E61" s="1"/>
      <c r="F61" s="1"/>
      <c r="G61" s="1"/>
      <c r="H61" s="1"/>
    </row>
    <row r="62" spans="1:9" ht="8.1" customHeight="1"/>
    <row r="63" spans="1:9" ht="6.95" customHeight="1"/>
    <row r="64" spans="1:9" ht="15" customHeight="1"/>
    <row r="65" ht="12" customHeight="1"/>
    <row r="66" ht="9.9499999999999993" customHeight="1"/>
  </sheetData>
  <mergeCells count="6">
    <mergeCell ref="B3:I3"/>
    <mergeCell ref="B8:B10"/>
    <mergeCell ref="D8:D9"/>
    <mergeCell ref="F8:F9"/>
    <mergeCell ref="B5:I5"/>
    <mergeCell ref="B4:I4"/>
  </mergeCells>
  <phoneticPr fontId="0" type="noConversion"/>
  <printOptions horizontalCentered="1"/>
  <pageMargins left="0.5" right="0.5" top="0.75" bottom="0.75" header="0.3" footer="0.3"/>
  <pageSetup scale="7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J32"/>
  <sheetViews>
    <sheetView view="pageBreakPreview" zoomScale="120" zoomScaleNormal="100" zoomScaleSheetLayoutView="120" workbookViewId="0"/>
  </sheetViews>
  <sheetFormatPr defaultColWidth="9.33203125" defaultRowHeight="12"/>
  <cols>
    <col min="1" max="1" width="13.1640625" style="1" customWidth="1"/>
    <col min="2" max="2" width="17.83203125" style="1" customWidth="1"/>
    <col min="3" max="3" width="24.33203125" style="1" customWidth="1"/>
    <col min="4" max="4" width="12.5" style="1" customWidth="1"/>
    <col min="5" max="5" width="12.6640625" style="1" customWidth="1"/>
    <col min="6" max="6" width="18" style="1" customWidth="1"/>
    <col min="7" max="7" width="9.33203125" style="1"/>
    <col min="8" max="8" width="13.33203125" style="1" customWidth="1"/>
    <col min="9" max="9" width="12.33203125" style="1" customWidth="1"/>
    <col min="10" max="16384" width="9.33203125" style="1"/>
  </cols>
  <sheetData>
    <row r="1" spans="1:10">
      <c r="A1" s="123"/>
      <c r="B1" s="123"/>
      <c r="J1" s="39" t="s">
        <v>446</v>
      </c>
    </row>
    <row r="2" spans="1:10">
      <c r="A2" s="123"/>
      <c r="B2" s="123"/>
      <c r="J2" s="104" t="str">
        <f>'Appendix III'!$M$5&amp;" "&amp;'Appendix III'!$M$6</f>
        <v>For the 12 months ended 12/31/2026</v>
      </c>
    </row>
    <row r="3" spans="1:10">
      <c r="A3" s="1001" t="s">
        <v>697</v>
      </c>
      <c r="B3" s="1001"/>
      <c r="C3" s="1001"/>
      <c r="D3" s="1001"/>
      <c r="E3" s="1001"/>
      <c r="F3" s="1001"/>
      <c r="G3" s="1001"/>
      <c r="H3" s="1001"/>
      <c r="I3" s="1001"/>
      <c r="J3" s="1001"/>
    </row>
    <row r="4" spans="1:10">
      <c r="A4" s="1001" t="s">
        <v>19</v>
      </c>
      <c r="B4" s="1001"/>
      <c r="C4" s="1001"/>
      <c r="D4" s="1001"/>
      <c r="E4" s="1001"/>
      <c r="F4" s="1001"/>
      <c r="G4" s="1001"/>
      <c r="H4" s="1001"/>
      <c r="I4" s="1001"/>
      <c r="J4" s="1001"/>
    </row>
    <row r="5" spans="1:10">
      <c r="A5" s="1002" t="s">
        <v>3</v>
      </c>
      <c r="B5" s="1003"/>
      <c r="C5" s="1003"/>
      <c r="D5" s="1003"/>
      <c r="E5" s="1003"/>
      <c r="F5" s="1003"/>
      <c r="G5" s="1003"/>
      <c r="H5" s="1003"/>
      <c r="I5" s="1003"/>
      <c r="J5" s="1003"/>
    </row>
    <row r="8" spans="1:10">
      <c r="A8" s="1" t="s">
        <v>698</v>
      </c>
    </row>
    <row r="10" spans="1:10">
      <c r="B10" s="1" t="s">
        <v>699</v>
      </c>
    </row>
    <row r="11" spans="1:10">
      <c r="A11" s="23">
        <v>1</v>
      </c>
      <c r="B11" s="251"/>
      <c r="C11" s="510" t="s">
        <v>1186</v>
      </c>
      <c r="D11" s="251"/>
      <c r="E11" s="251"/>
      <c r="F11" s="733">
        <v>8.5000000000000006E-2</v>
      </c>
      <c r="H11" s="251"/>
      <c r="I11" s="251"/>
      <c r="J11" s="251"/>
    </row>
    <row r="12" spans="1:10">
      <c r="A12" s="23">
        <v>2</v>
      </c>
      <c r="B12" s="251"/>
      <c r="C12" s="510" t="s">
        <v>1187</v>
      </c>
      <c r="D12" s="251"/>
      <c r="E12" s="251"/>
      <c r="F12" s="733">
        <v>8.5000000000000006E-2</v>
      </c>
      <c r="H12" s="251"/>
      <c r="I12" s="251"/>
      <c r="J12" s="251"/>
    </row>
    <row r="13" spans="1:10">
      <c r="A13" s="23">
        <v>3</v>
      </c>
      <c r="B13" s="251"/>
      <c r="C13" s="510" t="s">
        <v>1188</v>
      </c>
      <c r="D13" s="251"/>
      <c r="E13" s="251"/>
      <c r="F13" s="733">
        <v>8.5000000000000006E-2</v>
      </c>
      <c r="H13" s="251"/>
      <c r="I13" s="251"/>
      <c r="J13" s="251"/>
    </row>
    <row r="14" spans="1:10">
      <c r="A14" s="23">
        <v>4</v>
      </c>
      <c r="B14" s="251"/>
      <c r="C14" s="510" t="s">
        <v>1189</v>
      </c>
      <c r="D14" s="251"/>
      <c r="E14" s="251"/>
      <c r="F14" s="733">
        <v>8.5000000000000006E-2</v>
      </c>
      <c r="H14" s="251"/>
      <c r="I14" s="251"/>
      <c r="J14" s="251"/>
    </row>
    <row r="15" spans="1:10">
      <c r="A15" s="23">
        <v>5</v>
      </c>
      <c r="B15" s="251"/>
      <c r="C15" s="510" t="s">
        <v>1190</v>
      </c>
      <c r="D15" s="251"/>
      <c r="E15" s="251"/>
      <c r="F15" s="733">
        <v>8.5000000000000006E-2</v>
      </c>
      <c r="H15" s="251"/>
      <c r="I15" s="251"/>
      <c r="J15" s="251"/>
    </row>
    <row r="16" spans="1:10">
      <c r="A16" s="23">
        <v>6</v>
      </c>
      <c r="B16" s="251"/>
      <c r="C16" s="510" t="s">
        <v>1191</v>
      </c>
      <c r="D16" s="251"/>
      <c r="E16" s="251"/>
      <c r="F16" s="733">
        <v>8.5000000000000006E-2</v>
      </c>
      <c r="H16" s="251"/>
      <c r="I16" s="251"/>
      <c r="J16" s="251"/>
    </row>
    <row r="17" spans="1:10">
      <c r="A17" s="23">
        <v>7</v>
      </c>
      <c r="B17" s="251"/>
      <c r="C17" s="510" t="s">
        <v>1192</v>
      </c>
      <c r="D17" s="251"/>
      <c r="E17" s="251"/>
      <c r="F17" s="733">
        <v>8.5000000000000006E-2</v>
      </c>
      <c r="H17" s="251"/>
      <c r="I17" s="251"/>
      <c r="J17" s="251"/>
    </row>
    <row r="18" spans="1:10">
      <c r="A18" s="23">
        <v>8</v>
      </c>
      <c r="B18" s="251"/>
      <c r="C18" s="510" t="s">
        <v>1193</v>
      </c>
      <c r="D18" s="251"/>
      <c r="E18" s="251"/>
      <c r="F18" s="733">
        <v>8.5000000000000006E-2</v>
      </c>
      <c r="H18" s="251"/>
      <c r="I18" s="251"/>
      <c r="J18" s="251"/>
    </row>
    <row r="19" spans="1:10">
      <c r="A19" s="23">
        <v>9</v>
      </c>
      <c r="B19" s="251"/>
      <c r="C19" s="510" t="s">
        <v>1194</v>
      </c>
      <c r="D19" s="251"/>
      <c r="E19" s="251"/>
      <c r="F19" s="733">
        <v>8.5000000000000006E-2</v>
      </c>
      <c r="H19" s="251"/>
      <c r="I19" s="251"/>
      <c r="J19" s="251"/>
    </row>
    <row r="20" spans="1:10">
      <c r="A20" s="23">
        <v>10</v>
      </c>
      <c r="B20" s="251"/>
      <c r="C20" s="510" t="s">
        <v>1195</v>
      </c>
      <c r="D20" s="251"/>
      <c r="E20" s="251"/>
      <c r="F20" s="733">
        <v>8.5000000000000006E-2</v>
      </c>
      <c r="H20" s="251"/>
      <c r="I20" s="251"/>
      <c r="J20" s="251"/>
    </row>
    <row r="21" spans="1:10">
      <c r="A21" s="23">
        <v>11</v>
      </c>
      <c r="B21" s="251"/>
      <c r="C21" s="510" t="s">
        <v>1196</v>
      </c>
      <c r="D21" s="251"/>
      <c r="E21" s="251"/>
      <c r="F21" s="733">
        <v>8.5000000000000006E-2</v>
      </c>
      <c r="H21" s="251"/>
      <c r="I21" s="251"/>
      <c r="J21" s="251"/>
    </row>
    <row r="22" spans="1:10">
      <c r="A22" s="23">
        <v>12</v>
      </c>
      <c r="B22" s="251"/>
      <c r="C22" s="510" t="s">
        <v>1197</v>
      </c>
      <c r="D22" s="251"/>
      <c r="E22" s="251"/>
      <c r="F22" s="733">
        <v>8.5000000000000006E-2</v>
      </c>
      <c r="H22" s="251"/>
      <c r="I22" s="251"/>
      <c r="J22" s="251"/>
    </row>
    <row r="23" spans="1:10">
      <c r="A23" s="23">
        <v>13</v>
      </c>
      <c r="B23" s="80"/>
      <c r="C23" s="511" t="s">
        <v>1198</v>
      </c>
      <c r="D23" s="251"/>
      <c r="E23" s="251"/>
      <c r="F23" s="733">
        <v>8.0399999999999999E-2</v>
      </c>
      <c r="H23" s="251"/>
      <c r="I23" s="251"/>
      <c r="J23" s="251"/>
    </row>
    <row r="24" spans="1:10">
      <c r="A24" s="23">
        <v>14</v>
      </c>
      <c r="B24" s="80"/>
      <c r="C24" s="511" t="s">
        <v>1199</v>
      </c>
      <c r="D24" s="251"/>
      <c r="E24" s="251"/>
      <c r="F24" s="733">
        <v>8.0399999999999999E-2</v>
      </c>
      <c r="H24" s="251"/>
      <c r="I24" s="251"/>
      <c r="J24" s="251"/>
    </row>
    <row r="25" spans="1:10">
      <c r="A25" s="23">
        <v>15</v>
      </c>
      <c r="B25" s="80"/>
      <c r="C25" s="511" t="s">
        <v>1200</v>
      </c>
      <c r="D25" s="251"/>
      <c r="E25" s="251"/>
      <c r="F25" s="733">
        <v>8.0399999999999999E-2</v>
      </c>
      <c r="H25" s="251"/>
      <c r="I25" s="251"/>
      <c r="J25" s="251"/>
    </row>
    <row r="26" spans="1:10">
      <c r="A26" s="23">
        <v>16</v>
      </c>
      <c r="B26" s="80"/>
      <c r="C26" s="511" t="s">
        <v>1201</v>
      </c>
      <c r="D26" s="251"/>
      <c r="E26" s="251"/>
      <c r="F26" s="733">
        <v>7.5499999999999998E-2</v>
      </c>
      <c r="H26" s="251"/>
      <c r="I26" s="251"/>
      <c r="J26" s="251"/>
    </row>
    <row r="27" spans="1:10">
      <c r="A27" s="23">
        <v>17</v>
      </c>
      <c r="B27" s="80"/>
      <c r="C27" s="511" t="s">
        <v>1202</v>
      </c>
      <c r="D27" s="251"/>
      <c r="E27" s="251"/>
      <c r="F27" s="733">
        <v>7.5499999999999998E-2</v>
      </c>
      <c r="H27" s="251"/>
      <c r="I27" s="251"/>
      <c r="J27" s="251"/>
    </row>
    <row r="28" spans="1:10">
      <c r="A28" s="23"/>
      <c r="B28" s="251"/>
      <c r="C28" s="251"/>
      <c r="D28" s="251"/>
      <c r="E28" s="251"/>
      <c r="F28" s="251"/>
      <c r="H28" s="251"/>
      <c r="I28" s="251"/>
      <c r="J28" s="251"/>
    </row>
    <row r="29" spans="1:10">
      <c r="A29" s="23">
        <v>18</v>
      </c>
      <c r="B29" s="1" t="s">
        <v>700</v>
      </c>
      <c r="F29" s="252">
        <f>AVERAGE(F11:F27)</f>
        <v>8.3070588235294104E-2</v>
      </c>
    </row>
    <row r="30" spans="1:10">
      <c r="A30" s="23">
        <v>19</v>
      </c>
      <c r="B30" s="1" t="s">
        <v>701</v>
      </c>
      <c r="F30" s="252">
        <f>F29/12</f>
        <v>6.9225490196078423E-3</v>
      </c>
    </row>
    <row r="32" spans="1:10">
      <c r="A32" s="1" t="s">
        <v>702</v>
      </c>
    </row>
  </sheetData>
  <mergeCells count="3">
    <mergeCell ref="A3:J3"/>
    <mergeCell ref="A4:J4"/>
    <mergeCell ref="A5:J5"/>
  </mergeCells>
  <phoneticPr fontId="0" type="noConversion"/>
  <printOptions horizontalCentered="1"/>
  <pageMargins left="0.5" right="0.5" top="0.75" bottom="0.75" header="0.3" footer="0.3"/>
  <pageSetup scale="9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G46"/>
  <sheetViews>
    <sheetView view="pageBreakPreview" zoomScale="110" zoomScaleNormal="110" zoomScaleSheetLayoutView="110" workbookViewId="0"/>
  </sheetViews>
  <sheetFormatPr defaultColWidth="9.33203125" defaultRowHeight="12"/>
  <cols>
    <col min="1" max="1" width="6.83203125" style="1" customWidth="1"/>
    <col min="2" max="2" width="5.83203125" style="1" customWidth="1"/>
    <col min="3" max="3" width="35.83203125" style="1" customWidth="1"/>
    <col min="4" max="4" width="11.83203125" style="1" customWidth="1"/>
    <col min="5" max="5" width="16.83203125" style="1" customWidth="1"/>
    <col min="6" max="6" width="14.33203125" style="1" customWidth="1"/>
    <col min="7" max="7" width="25.83203125" style="1" customWidth="1"/>
    <col min="8" max="16384" width="9.33203125" style="1"/>
  </cols>
  <sheetData>
    <row r="1" spans="1:7">
      <c r="C1" s="123"/>
      <c r="G1" s="39" t="s">
        <v>446</v>
      </c>
    </row>
    <row r="2" spans="1:7">
      <c r="C2" s="123"/>
      <c r="G2" s="104" t="str">
        <f>'Appendix III'!$M$5&amp;" "&amp;'Appendix III'!$M$6</f>
        <v>For the 12 months ended 12/31/2026</v>
      </c>
    </row>
    <row r="3" spans="1:7">
      <c r="B3" s="1001" t="s">
        <v>703</v>
      </c>
      <c r="C3" s="1001"/>
      <c r="D3" s="1001"/>
      <c r="E3" s="1001"/>
      <c r="F3" s="1001"/>
      <c r="G3" s="1001"/>
    </row>
    <row r="4" spans="1:7">
      <c r="B4" s="1001" t="s">
        <v>20</v>
      </c>
      <c r="C4" s="1001"/>
      <c r="D4" s="1001"/>
      <c r="E4" s="1001"/>
      <c r="F4" s="1001"/>
      <c r="G4" s="1001"/>
    </row>
    <row r="5" spans="1:7">
      <c r="B5" s="1002" t="s">
        <v>3</v>
      </c>
      <c r="C5" s="1002"/>
      <c r="D5" s="1002"/>
      <c r="E5" s="1002"/>
      <c r="F5" s="1002"/>
      <c r="G5" s="1002"/>
    </row>
    <row r="7" spans="1:7">
      <c r="F7" s="45"/>
    </row>
    <row r="9" spans="1:7">
      <c r="B9" s="1023" t="s">
        <v>704</v>
      </c>
      <c r="C9" s="1023"/>
      <c r="D9" s="1023"/>
      <c r="E9" s="1023"/>
      <c r="F9" s="1023"/>
      <c r="G9" s="1023"/>
    </row>
    <row r="10" spans="1:7">
      <c r="B10" s="25"/>
      <c r="C10" s="25"/>
      <c r="D10" s="25"/>
      <c r="E10" s="25"/>
      <c r="F10" s="25"/>
      <c r="G10" s="25"/>
    </row>
    <row r="11" spans="1:7" ht="24">
      <c r="G11" s="150" t="s">
        <v>705</v>
      </c>
    </row>
    <row r="12" spans="1:7">
      <c r="D12" s="150"/>
      <c r="E12" s="150"/>
      <c r="F12" s="150"/>
      <c r="G12" s="163" t="s">
        <v>706</v>
      </c>
    </row>
    <row r="13" spans="1:7">
      <c r="A13" s="23" t="s">
        <v>449</v>
      </c>
      <c r="B13" s="1" t="s">
        <v>707</v>
      </c>
      <c r="D13" s="150"/>
      <c r="E13" s="150"/>
      <c r="F13" s="150"/>
      <c r="G13" s="150"/>
    </row>
    <row r="14" spans="1:7">
      <c r="D14" s="150"/>
      <c r="E14" s="150"/>
      <c r="F14" s="150"/>
      <c r="G14" s="150"/>
    </row>
    <row r="15" spans="1:7">
      <c r="A15" s="23">
        <v>1</v>
      </c>
      <c r="B15" s="287">
        <v>301</v>
      </c>
      <c r="C15" s="1" t="s">
        <v>708</v>
      </c>
      <c r="D15" s="150"/>
      <c r="E15" s="150"/>
      <c r="F15" s="150"/>
      <c r="G15" s="288">
        <v>1.67E-2</v>
      </c>
    </row>
    <row r="16" spans="1:7">
      <c r="A16" s="23">
        <v>2</v>
      </c>
      <c r="B16" s="287">
        <v>302</v>
      </c>
      <c r="C16" s="1" t="s">
        <v>709</v>
      </c>
      <c r="D16" s="123"/>
      <c r="E16" s="123"/>
      <c r="F16" s="123"/>
      <c r="G16" s="288">
        <v>1.67E-2</v>
      </c>
    </row>
    <row r="17" spans="1:7">
      <c r="A17" s="23">
        <v>3</v>
      </c>
      <c r="B17" s="287">
        <v>303</v>
      </c>
      <c r="C17" s="20" t="s">
        <v>710</v>
      </c>
      <c r="D17" s="123"/>
      <c r="E17" s="123"/>
      <c r="F17" s="123"/>
      <c r="G17" s="289">
        <v>0.2</v>
      </c>
    </row>
    <row r="18" spans="1:7">
      <c r="A18" s="38" t="s">
        <v>391</v>
      </c>
      <c r="B18" s="37">
        <v>303.10000000000002</v>
      </c>
      <c r="C18" s="274" t="s">
        <v>711</v>
      </c>
      <c r="D18" s="290"/>
      <c r="E18" s="290"/>
      <c r="F18" s="290"/>
      <c r="G18" s="291" t="s">
        <v>712</v>
      </c>
    </row>
    <row r="19" spans="1:7">
      <c r="A19" s="37"/>
      <c r="B19" s="292"/>
      <c r="C19" s="292"/>
      <c r="D19" s="293"/>
      <c r="E19" s="293"/>
      <c r="F19" s="293"/>
      <c r="G19" s="294"/>
    </row>
    <row r="20" spans="1:7">
      <c r="A20" s="37"/>
      <c r="B20" s="292" t="s">
        <v>713</v>
      </c>
      <c r="C20" s="295"/>
      <c r="D20" s="293"/>
      <c r="E20" s="293"/>
      <c r="F20" s="293"/>
      <c r="G20" s="294"/>
    </row>
    <row r="21" spans="1:7">
      <c r="A21" s="37"/>
      <c r="B21" s="37"/>
      <c r="C21" s="37"/>
      <c r="D21" s="293"/>
      <c r="E21" s="293"/>
      <c r="F21" s="293"/>
      <c r="G21" s="296"/>
    </row>
    <row r="22" spans="1:7">
      <c r="A22" s="38">
        <v>4</v>
      </c>
      <c r="B22" s="292">
        <v>350.1</v>
      </c>
      <c r="C22" s="37" t="s">
        <v>714</v>
      </c>
      <c r="D22" s="293"/>
      <c r="E22" s="293"/>
      <c r="F22" s="293"/>
      <c r="G22" s="291">
        <v>0</v>
      </c>
    </row>
    <row r="23" spans="1:7">
      <c r="A23" s="38">
        <v>5</v>
      </c>
      <c r="B23" s="292">
        <v>350.2</v>
      </c>
      <c r="C23" s="37" t="s">
        <v>715</v>
      </c>
      <c r="D23" s="293"/>
      <c r="E23" s="293"/>
      <c r="F23" s="293"/>
      <c r="G23" s="291">
        <v>1.67E-2</v>
      </c>
    </row>
    <row r="24" spans="1:7">
      <c r="A24" s="38">
        <v>6</v>
      </c>
      <c r="B24" s="292">
        <v>352</v>
      </c>
      <c r="C24" s="37" t="s">
        <v>716</v>
      </c>
      <c r="D24" s="293"/>
      <c r="E24" s="293"/>
      <c r="F24" s="293"/>
      <c r="G24" s="291">
        <v>2.1999999999999999E-2</v>
      </c>
    </row>
    <row r="25" spans="1:7">
      <c r="A25" s="38">
        <v>7</v>
      </c>
      <c r="B25" s="292">
        <v>353</v>
      </c>
      <c r="C25" s="37" t="s">
        <v>717</v>
      </c>
      <c r="D25" s="293"/>
      <c r="E25" s="293"/>
      <c r="F25" s="293"/>
      <c r="G25" s="291">
        <v>2.6499999999999999E-2</v>
      </c>
    </row>
    <row r="26" spans="1:7">
      <c r="A26" s="38">
        <v>8</v>
      </c>
      <c r="B26" s="292">
        <v>354</v>
      </c>
      <c r="C26" s="37" t="s">
        <v>718</v>
      </c>
      <c r="D26" s="293"/>
      <c r="E26" s="293"/>
      <c r="F26" s="293"/>
      <c r="G26" s="291">
        <v>1.9800000000000002E-2</v>
      </c>
    </row>
    <row r="27" spans="1:7">
      <c r="A27" s="38">
        <v>9</v>
      </c>
      <c r="B27" s="292">
        <v>355</v>
      </c>
      <c r="C27" s="37" t="s">
        <v>719</v>
      </c>
      <c r="D27" s="293"/>
      <c r="E27" s="293"/>
      <c r="F27" s="293"/>
      <c r="G27" s="291">
        <v>2.5600000000000001E-2</v>
      </c>
    </row>
    <row r="28" spans="1:7">
      <c r="A28" s="38">
        <v>10</v>
      </c>
      <c r="B28" s="292">
        <v>356</v>
      </c>
      <c r="C28" s="37" t="s">
        <v>720</v>
      </c>
      <c r="D28" s="293"/>
      <c r="E28" s="293"/>
      <c r="F28" s="293"/>
      <c r="G28" s="288">
        <v>2.0799999999999999E-2</v>
      </c>
    </row>
    <row r="29" spans="1:7">
      <c r="A29" s="38">
        <v>11</v>
      </c>
      <c r="B29" s="292">
        <v>357</v>
      </c>
      <c r="C29" s="37" t="s">
        <v>721</v>
      </c>
      <c r="D29" s="293"/>
      <c r="E29" s="293"/>
      <c r="F29" s="293"/>
      <c r="G29" s="291">
        <v>1.4E-2</v>
      </c>
    </row>
    <row r="30" spans="1:7">
      <c r="A30" s="38">
        <v>12</v>
      </c>
      <c r="B30" s="292">
        <v>358</v>
      </c>
      <c r="C30" s="37" t="s">
        <v>722</v>
      </c>
      <c r="D30" s="293"/>
      <c r="E30" s="293"/>
      <c r="F30" s="293"/>
      <c r="G30" s="291">
        <v>1.7500000000000002E-2</v>
      </c>
    </row>
    <row r="31" spans="1:7">
      <c r="A31" s="38">
        <v>13</v>
      </c>
      <c r="B31" s="292">
        <v>359</v>
      </c>
      <c r="C31" s="37" t="s">
        <v>723</v>
      </c>
      <c r="D31" s="293"/>
      <c r="E31" s="293"/>
      <c r="F31" s="293"/>
      <c r="G31" s="291">
        <v>1.7000000000000001E-2</v>
      </c>
    </row>
    <row r="32" spans="1:7">
      <c r="A32" s="37"/>
      <c r="B32" s="37"/>
      <c r="C32" s="37"/>
      <c r="D32" s="293"/>
      <c r="E32" s="293"/>
      <c r="F32" s="293"/>
      <c r="G32" s="296"/>
    </row>
    <row r="33" spans="1:7">
      <c r="A33" s="37"/>
      <c r="B33" s="37" t="s">
        <v>724</v>
      </c>
      <c r="C33" s="37"/>
      <c r="D33" s="293"/>
      <c r="E33" s="293"/>
      <c r="F33" s="293"/>
      <c r="G33" s="296"/>
    </row>
    <row r="34" spans="1:7">
      <c r="A34" s="37"/>
      <c r="B34" s="37"/>
      <c r="C34" s="37"/>
      <c r="D34" s="293"/>
      <c r="E34" s="293"/>
      <c r="F34" s="293"/>
      <c r="G34" s="296"/>
    </row>
    <row r="35" spans="1:7">
      <c r="A35" s="38">
        <v>14</v>
      </c>
      <c r="B35" s="292">
        <v>391</v>
      </c>
      <c r="C35" s="37" t="s">
        <v>725</v>
      </c>
      <c r="D35" s="293"/>
      <c r="E35" s="293"/>
      <c r="F35" s="293"/>
      <c r="G35" s="288">
        <v>4.9500000000000002E-2</v>
      </c>
    </row>
    <row r="36" spans="1:7">
      <c r="A36" s="38">
        <v>15</v>
      </c>
      <c r="B36" s="292">
        <v>391.1</v>
      </c>
      <c r="C36" s="37" t="s">
        <v>726</v>
      </c>
      <c r="D36" s="293"/>
      <c r="E36" s="293"/>
      <c r="F36" s="293"/>
      <c r="G36" s="291">
        <v>0.2</v>
      </c>
    </row>
    <row r="37" spans="1:7">
      <c r="A37" s="38">
        <v>16</v>
      </c>
      <c r="B37" s="292">
        <v>392</v>
      </c>
      <c r="C37" s="37" t="s">
        <v>727</v>
      </c>
      <c r="D37" s="293"/>
      <c r="E37" s="293"/>
      <c r="F37" s="293"/>
      <c r="G37" s="288">
        <v>0.19</v>
      </c>
    </row>
    <row r="38" spans="1:7">
      <c r="A38" s="38">
        <v>17</v>
      </c>
      <c r="B38" s="292">
        <v>393</v>
      </c>
      <c r="C38" s="37" t="s">
        <v>728</v>
      </c>
      <c r="D38" s="293"/>
      <c r="E38" s="293"/>
      <c r="F38" s="293"/>
      <c r="G38" s="288">
        <v>0.05</v>
      </c>
    </row>
    <row r="39" spans="1:7">
      <c r="A39" s="38">
        <v>18</v>
      </c>
      <c r="B39" s="292">
        <v>397</v>
      </c>
      <c r="C39" s="37" t="s">
        <v>729</v>
      </c>
      <c r="D39" s="293"/>
      <c r="E39" s="293"/>
      <c r="F39" s="293"/>
      <c r="G39" s="291">
        <v>0.10100000000000001</v>
      </c>
    </row>
    <row r="40" spans="1:7">
      <c r="A40" s="37"/>
      <c r="B40" s="37"/>
      <c r="C40" s="37"/>
      <c r="D40" s="293"/>
      <c r="E40" s="293"/>
      <c r="F40" s="293"/>
      <c r="G40" s="297"/>
    </row>
    <row r="41" spans="1:7">
      <c r="A41" s="37"/>
      <c r="B41" s="37"/>
      <c r="C41" s="37"/>
      <c r="D41" s="293"/>
      <c r="E41" s="293"/>
      <c r="F41" s="293"/>
      <c r="G41" s="293"/>
    </row>
    <row r="42" spans="1:7">
      <c r="A42" s="37"/>
      <c r="B42" s="298" t="s">
        <v>435</v>
      </c>
      <c r="C42" s="37"/>
      <c r="D42" s="293"/>
      <c r="E42" s="293"/>
      <c r="F42" s="293"/>
      <c r="G42" s="293"/>
    </row>
    <row r="43" spans="1:7">
      <c r="A43" s="37"/>
      <c r="B43" s="38" t="s">
        <v>269</v>
      </c>
      <c r="C43" s="295" t="s">
        <v>730</v>
      </c>
      <c r="D43" s="37"/>
      <c r="E43" s="37"/>
      <c r="F43" s="37"/>
      <c r="G43" s="37"/>
    </row>
    <row r="44" spans="1:7">
      <c r="A44" s="37"/>
      <c r="B44" s="272" t="s">
        <v>271</v>
      </c>
      <c r="C44" s="1032" t="s">
        <v>731</v>
      </c>
      <c r="D44" s="1032"/>
      <c r="E44" s="1032"/>
      <c r="F44" s="1032"/>
      <c r="G44" s="1032"/>
    </row>
    <row r="45" spans="1:7" ht="41.25" customHeight="1">
      <c r="A45" s="37"/>
      <c r="B45" s="37"/>
      <c r="C45" s="1032"/>
      <c r="D45" s="1032"/>
      <c r="E45" s="1032"/>
      <c r="F45" s="1032"/>
      <c r="G45" s="1032"/>
    </row>
    <row r="46" spans="1:7">
      <c r="A46" s="37"/>
      <c r="B46" s="37"/>
      <c r="C46" s="37"/>
      <c r="D46" s="37"/>
      <c r="E46" s="37"/>
      <c r="F46" s="37"/>
      <c r="G46" s="37"/>
    </row>
  </sheetData>
  <mergeCells count="5">
    <mergeCell ref="C44:G45"/>
    <mergeCell ref="B4:G4"/>
    <mergeCell ref="B3:G3"/>
    <mergeCell ref="B9:G9"/>
    <mergeCell ref="B5:G5"/>
  </mergeCells>
  <phoneticPr fontId="0" type="noConversion"/>
  <printOptions horizontalCentered="1"/>
  <pageMargins left="0.5" right="0.5" top="0.75" bottom="0.75" header="0.3" footer="0.3"/>
  <pageSetup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F34"/>
  <sheetViews>
    <sheetView view="pageBreakPreview" zoomScaleNormal="100" zoomScaleSheetLayoutView="100" workbookViewId="0"/>
  </sheetViews>
  <sheetFormatPr defaultColWidth="9.33203125" defaultRowHeight="12"/>
  <cols>
    <col min="1" max="1" width="7.6640625" style="23" customWidth="1"/>
    <col min="2" max="2" width="34.1640625" style="1" customWidth="1"/>
    <col min="3" max="3" width="20" style="1" customWidth="1"/>
    <col min="4" max="4" width="24.83203125" style="1" customWidth="1"/>
    <col min="5" max="5" width="26.1640625" style="1" customWidth="1"/>
    <col min="6" max="6" width="30.5" style="1" customWidth="1"/>
    <col min="7" max="16384" width="9.33203125" style="1"/>
  </cols>
  <sheetData>
    <row r="1" spans="1:6">
      <c r="B1" s="123"/>
      <c r="C1" s="123"/>
      <c r="F1" s="39" t="s">
        <v>446</v>
      </c>
    </row>
    <row r="2" spans="1:6">
      <c r="B2" s="123"/>
      <c r="C2" s="123"/>
      <c r="F2" s="104" t="str">
        <f>'Appendix III'!$M$5&amp;" "&amp;'Appendix III'!$M$6</f>
        <v>For the 12 months ended 12/31/2026</v>
      </c>
    </row>
    <row r="3" spans="1:6">
      <c r="A3" s="1001" t="s">
        <v>554</v>
      </c>
      <c r="B3" s="1001"/>
      <c r="C3" s="1001"/>
      <c r="D3" s="1001"/>
      <c r="E3" s="1001"/>
      <c r="F3" s="1001"/>
    </row>
    <row r="4" spans="1:6">
      <c r="A4" s="1001" t="s">
        <v>21</v>
      </c>
      <c r="B4" s="1001"/>
      <c r="C4" s="1001"/>
      <c r="D4" s="1001"/>
      <c r="E4" s="1001"/>
      <c r="F4" s="1001"/>
    </row>
    <row r="5" spans="1:6">
      <c r="A5" s="1002" t="s">
        <v>3</v>
      </c>
      <c r="B5" s="1003"/>
      <c r="C5" s="1003"/>
      <c r="D5" s="1003"/>
      <c r="E5" s="1003"/>
      <c r="F5" s="1003"/>
    </row>
    <row r="8" spans="1:6">
      <c r="E8" s="25" t="s">
        <v>576</v>
      </c>
      <c r="F8" s="25" t="s">
        <v>577</v>
      </c>
    </row>
    <row r="9" spans="1:6">
      <c r="F9" s="23" t="s">
        <v>732</v>
      </c>
    </row>
    <row r="10" spans="1:6">
      <c r="F10" s="178"/>
    </row>
    <row r="11" spans="1:6" ht="24">
      <c r="A11" s="253" t="s">
        <v>449</v>
      </c>
      <c r="B11" s="254" t="s">
        <v>733</v>
      </c>
      <c r="C11" s="253"/>
      <c r="D11" s="254" t="s">
        <v>44</v>
      </c>
      <c r="E11" s="253" t="s">
        <v>734</v>
      </c>
      <c r="F11" s="253" t="s">
        <v>735</v>
      </c>
    </row>
    <row r="12" spans="1:6">
      <c r="F12" s="23"/>
    </row>
    <row r="13" spans="1:6">
      <c r="A13" s="23">
        <v>1</v>
      </c>
      <c r="B13" s="1" t="s">
        <v>736</v>
      </c>
      <c r="F13" s="255">
        <v>0</v>
      </c>
    </row>
    <row r="14" spans="1:6">
      <c r="A14" s="23">
        <v>2</v>
      </c>
      <c r="B14" s="1" t="s">
        <v>737</v>
      </c>
      <c r="F14" s="31">
        <v>0</v>
      </c>
    </row>
    <row r="15" spans="1:6">
      <c r="A15" s="23">
        <v>3</v>
      </c>
      <c r="F15" s="23"/>
    </row>
    <row r="16" spans="1:6">
      <c r="A16" s="23">
        <v>4</v>
      </c>
      <c r="B16" s="506" t="s">
        <v>738</v>
      </c>
      <c r="F16" s="167">
        <v>0</v>
      </c>
    </row>
    <row r="17" spans="1:6">
      <c r="A17" s="23">
        <v>5</v>
      </c>
      <c r="B17" s="506" t="s">
        <v>739</v>
      </c>
      <c r="F17" s="167">
        <v>0</v>
      </c>
    </row>
    <row r="18" spans="1:6">
      <c r="A18" s="23">
        <v>6</v>
      </c>
      <c r="F18" s="256"/>
    </row>
    <row r="19" spans="1:6">
      <c r="A19" s="23">
        <v>7</v>
      </c>
      <c r="B19" s="1" t="s">
        <v>740</v>
      </c>
      <c r="D19" s="1" t="s">
        <v>741</v>
      </c>
      <c r="F19" s="154">
        <f>F16+F17</f>
        <v>0</v>
      </c>
    </row>
    <row r="20" spans="1:6">
      <c r="A20" s="23">
        <v>8</v>
      </c>
      <c r="F20" s="257"/>
    </row>
    <row r="21" spans="1:6">
      <c r="A21" s="23">
        <v>9</v>
      </c>
      <c r="B21" s="1" t="s">
        <v>742</v>
      </c>
      <c r="D21" s="1" t="s">
        <v>743</v>
      </c>
      <c r="F21" s="154">
        <f>F14+F19</f>
        <v>0</v>
      </c>
    </row>
    <row r="22" spans="1:6">
      <c r="A22" s="23">
        <v>10</v>
      </c>
      <c r="F22" s="23"/>
    </row>
    <row r="23" spans="1:6">
      <c r="A23" s="23">
        <v>11</v>
      </c>
      <c r="F23" s="23"/>
    </row>
    <row r="24" spans="1:6">
      <c r="A24" s="23">
        <v>12</v>
      </c>
      <c r="B24" s="1" t="s">
        <v>740</v>
      </c>
      <c r="D24" s="1" t="s">
        <v>744</v>
      </c>
      <c r="F24" s="154">
        <f>F19</f>
        <v>0</v>
      </c>
    </row>
    <row r="25" spans="1:6">
      <c r="A25" s="23">
        <v>13</v>
      </c>
      <c r="F25" s="23"/>
    </row>
    <row r="26" spans="1:6">
      <c r="A26" s="23">
        <v>14</v>
      </c>
      <c r="B26" s="1" t="s">
        <v>745</v>
      </c>
      <c r="D26" s="45" t="s">
        <v>746</v>
      </c>
      <c r="F26" s="258">
        <v>0</v>
      </c>
    </row>
    <row r="27" spans="1:6">
      <c r="A27" s="23">
        <v>15</v>
      </c>
      <c r="B27" s="1" t="s">
        <v>747</v>
      </c>
      <c r="D27" s="45" t="s">
        <v>712</v>
      </c>
      <c r="F27" s="259">
        <v>30</v>
      </c>
    </row>
    <row r="28" spans="1:6">
      <c r="A28" s="23">
        <v>16</v>
      </c>
      <c r="B28" s="1" t="s">
        <v>748</v>
      </c>
      <c r="D28" s="1" t="s">
        <v>749</v>
      </c>
      <c r="F28" s="154">
        <f>F24*F26*F27</f>
        <v>0</v>
      </c>
    </row>
    <row r="29" spans="1:6">
      <c r="A29" s="23">
        <v>17</v>
      </c>
      <c r="F29" s="23"/>
    </row>
    <row r="30" spans="1:6">
      <c r="A30" s="23">
        <v>18</v>
      </c>
      <c r="B30" s="20" t="s">
        <v>750</v>
      </c>
      <c r="D30" s="1" t="s">
        <v>751</v>
      </c>
      <c r="F30" s="154">
        <f>F24+F28</f>
        <v>0</v>
      </c>
    </row>
    <row r="31" spans="1:6">
      <c r="F31" s="23"/>
    </row>
    <row r="32" spans="1:6">
      <c r="A32" s="83" t="s">
        <v>435</v>
      </c>
    </row>
    <row r="33" spans="1:6" ht="28.5" customHeight="1">
      <c r="A33" s="23" t="s">
        <v>269</v>
      </c>
      <c r="B33" s="1016" t="s">
        <v>752</v>
      </c>
      <c r="C33" s="1016"/>
      <c r="D33" s="1016"/>
      <c r="E33" s="1016"/>
      <c r="F33" s="1016"/>
    </row>
    <row r="34" spans="1:6" ht="45" customHeight="1">
      <c r="A34" s="23" t="s">
        <v>271</v>
      </c>
      <c r="B34" s="1016" t="s">
        <v>753</v>
      </c>
      <c r="C34" s="1016"/>
      <c r="D34" s="1016"/>
      <c r="E34" s="1016"/>
      <c r="F34" s="1016"/>
    </row>
  </sheetData>
  <mergeCells count="5">
    <mergeCell ref="B34:F34"/>
    <mergeCell ref="A3:F3"/>
    <mergeCell ref="A4:F4"/>
    <mergeCell ref="A5:F5"/>
    <mergeCell ref="B33:F33"/>
  </mergeCells>
  <phoneticPr fontId="0" type="noConversion"/>
  <printOptions horizontalCentered="1"/>
  <pageMargins left="0.5" right="0.5" top="0.75" bottom="0.75" header="0.3" footer="0.3"/>
  <pageSetup scale="9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G37"/>
  <sheetViews>
    <sheetView view="pageBreakPreview" zoomScaleNormal="120" zoomScaleSheetLayoutView="100" workbookViewId="0"/>
  </sheetViews>
  <sheetFormatPr defaultColWidth="9.33203125" defaultRowHeight="12"/>
  <cols>
    <col min="1" max="1" width="9.5" style="23" customWidth="1"/>
    <col min="2" max="2" width="46.83203125" style="1" customWidth="1"/>
    <col min="3" max="3" width="20" style="1" customWidth="1"/>
    <col min="4" max="4" width="20.83203125" style="1" customWidth="1"/>
    <col min="5" max="5" width="24.33203125" style="1" customWidth="1"/>
    <col min="6" max="6" width="20.83203125" style="1" customWidth="1"/>
    <col min="7" max="16384" width="9.33203125" style="1"/>
  </cols>
  <sheetData>
    <row r="1" spans="1:6">
      <c r="B1" s="123"/>
      <c r="C1" s="123"/>
      <c r="F1" s="39" t="s">
        <v>446</v>
      </c>
    </row>
    <row r="2" spans="1:6">
      <c r="B2" s="123"/>
      <c r="C2" s="123"/>
      <c r="F2" s="104" t="str">
        <f>'Appendix III'!$M$5&amp;" "&amp;'Appendix III'!$M$6</f>
        <v>For the 12 months ended 12/31/2026</v>
      </c>
    </row>
    <row r="3" spans="1:6">
      <c r="A3" s="1001" t="s">
        <v>754</v>
      </c>
      <c r="B3" s="1001"/>
      <c r="C3" s="1001"/>
      <c r="D3" s="1001"/>
      <c r="E3" s="1001"/>
      <c r="F3" s="1001"/>
    </row>
    <row r="4" spans="1:6">
      <c r="A4" s="1001" t="s">
        <v>22</v>
      </c>
      <c r="B4" s="1001"/>
      <c r="C4" s="1001"/>
      <c r="D4" s="1001"/>
      <c r="E4" s="1001"/>
      <c r="F4" s="1001"/>
    </row>
    <row r="5" spans="1:6">
      <c r="A5" s="1002" t="s">
        <v>3</v>
      </c>
      <c r="B5" s="1003"/>
      <c r="C5" s="1003"/>
      <c r="D5" s="1003"/>
      <c r="E5" s="1003"/>
      <c r="F5" s="1003"/>
    </row>
    <row r="8" spans="1:6">
      <c r="D8" s="23" t="s">
        <v>576</v>
      </c>
      <c r="E8" s="23" t="s">
        <v>577</v>
      </c>
      <c r="F8" s="23" t="s">
        <v>617</v>
      </c>
    </row>
    <row r="9" spans="1:6">
      <c r="A9" s="83" t="s">
        <v>449</v>
      </c>
      <c r="B9" s="1" t="s">
        <v>585</v>
      </c>
      <c r="C9" s="1" t="s">
        <v>44</v>
      </c>
      <c r="D9" s="23" t="s">
        <v>71</v>
      </c>
      <c r="E9" s="23" t="s">
        <v>755</v>
      </c>
      <c r="F9" s="23" t="s">
        <v>756</v>
      </c>
    </row>
    <row r="10" spans="1:6">
      <c r="A10" s="23">
        <v>1</v>
      </c>
      <c r="B10" s="155" t="s">
        <v>757</v>
      </c>
      <c r="C10" s="299"/>
      <c r="D10" s="768"/>
      <c r="E10" s="768"/>
      <c r="F10" s="300"/>
    </row>
    <row r="11" spans="1:6">
      <c r="A11" s="23">
        <v>2</v>
      </c>
      <c r="B11" s="1" t="s">
        <v>758</v>
      </c>
      <c r="C11" s="251" t="s">
        <v>759</v>
      </c>
      <c r="D11" s="167">
        <v>0</v>
      </c>
      <c r="E11" s="167">
        <v>0</v>
      </c>
      <c r="F11" s="301">
        <f>D11-E11</f>
        <v>0</v>
      </c>
    </row>
    <row r="12" spans="1:6">
      <c r="A12" s="23">
        <v>3</v>
      </c>
      <c r="B12" s="1" t="s">
        <v>760</v>
      </c>
      <c r="C12" s="251" t="s">
        <v>759</v>
      </c>
      <c r="D12" s="167">
        <v>0</v>
      </c>
      <c r="E12" s="167">
        <v>0</v>
      </c>
      <c r="F12" s="301">
        <f t="shared" ref="F12:F28" si="0">D12-E12</f>
        <v>0</v>
      </c>
    </row>
    <row r="13" spans="1:6">
      <c r="A13" s="23">
        <v>4</v>
      </c>
      <c r="B13" s="1" t="s">
        <v>761</v>
      </c>
      <c r="C13" s="251" t="s">
        <v>759</v>
      </c>
      <c r="D13" s="167">
        <v>0</v>
      </c>
      <c r="E13" s="167">
        <v>0</v>
      </c>
      <c r="F13" s="301">
        <f t="shared" si="0"/>
        <v>0</v>
      </c>
    </row>
    <row r="14" spans="1:6">
      <c r="A14" s="23">
        <v>5</v>
      </c>
      <c r="B14" s="1" t="s">
        <v>762</v>
      </c>
      <c r="C14" s="251" t="s">
        <v>759</v>
      </c>
      <c r="D14" s="167">
        <v>0</v>
      </c>
      <c r="E14" s="167">
        <v>0</v>
      </c>
      <c r="F14" s="301">
        <f t="shared" si="0"/>
        <v>0</v>
      </c>
    </row>
    <row r="15" spans="1:6">
      <c r="A15" s="23">
        <v>6</v>
      </c>
      <c r="B15" s="1" t="s">
        <v>763</v>
      </c>
      <c r="C15" s="251" t="s">
        <v>759</v>
      </c>
      <c r="D15" s="167">
        <v>0</v>
      </c>
      <c r="E15" s="167">
        <v>0</v>
      </c>
      <c r="F15" s="301">
        <f t="shared" si="0"/>
        <v>0</v>
      </c>
    </row>
    <row r="16" spans="1:6">
      <c r="A16" s="23">
        <v>7</v>
      </c>
      <c r="B16" s="1" t="s">
        <v>763</v>
      </c>
      <c r="C16" s="251" t="s">
        <v>759</v>
      </c>
      <c r="D16" s="302">
        <v>0</v>
      </c>
      <c r="E16" s="302">
        <v>0</v>
      </c>
      <c r="F16" s="303">
        <f t="shared" si="0"/>
        <v>0</v>
      </c>
    </row>
    <row r="17" spans="1:6">
      <c r="A17" s="23">
        <v>8</v>
      </c>
      <c r="B17" s="155" t="s">
        <v>764</v>
      </c>
      <c r="C17" s="80" t="s">
        <v>765</v>
      </c>
      <c r="D17" s="301">
        <f>SUM(D11:D16)</f>
        <v>0</v>
      </c>
      <c r="E17" s="301">
        <f>SUM(E11:E16)</f>
        <v>0</v>
      </c>
      <c r="F17" s="301">
        <f t="shared" si="0"/>
        <v>0</v>
      </c>
    </row>
    <row r="18" spans="1:6">
      <c r="D18" s="23"/>
      <c r="E18" s="23"/>
      <c r="F18" s="301"/>
    </row>
    <row r="19" spans="1:6">
      <c r="A19" s="23">
        <v>9</v>
      </c>
      <c r="B19" s="155" t="s">
        <v>766</v>
      </c>
      <c r="D19" s="23"/>
      <c r="E19" s="23"/>
      <c r="F19" s="301"/>
    </row>
    <row r="20" spans="1:6">
      <c r="A20" s="23">
        <v>10</v>
      </c>
      <c r="B20" s="1" t="s">
        <v>767</v>
      </c>
      <c r="C20" s="251" t="s">
        <v>759</v>
      </c>
      <c r="D20" s="167">
        <v>0</v>
      </c>
      <c r="E20" s="167">
        <v>0</v>
      </c>
      <c r="F20" s="301">
        <f t="shared" si="0"/>
        <v>0</v>
      </c>
    </row>
    <row r="21" spans="1:6">
      <c r="A21" s="23">
        <v>11</v>
      </c>
      <c r="B21" s="1" t="s">
        <v>768</v>
      </c>
      <c r="C21" s="251" t="s">
        <v>759</v>
      </c>
      <c r="D21" s="167">
        <v>0</v>
      </c>
      <c r="E21" s="167">
        <v>0</v>
      </c>
      <c r="F21" s="301">
        <f t="shared" si="0"/>
        <v>0</v>
      </c>
    </row>
    <row r="22" spans="1:6">
      <c r="A22" s="23">
        <v>12</v>
      </c>
      <c r="B22" s="1" t="s">
        <v>769</v>
      </c>
      <c r="C22" s="251" t="s">
        <v>759</v>
      </c>
      <c r="D22" s="167">
        <v>0</v>
      </c>
      <c r="E22" s="167">
        <v>0</v>
      </c>
      <c r="F22" s="301">
        <f t="shared" si="0"/>
        <v>0</v>
      </c>
    </row>
    <row r="23" spans="1:6">
      <c r="A23" s="23">
        <v>13</v>
      </c>
      <c r="B23" s="80" t="s">
        <v>770</v>
      </c>
      <c r="C23" s="251" t="s">
        <v>759</v>
      </c>
      <c r="D23" s="167">
        <v>0</v>
      </c>
      <c r="E23" s="167">
        <v>0</v>
      </c>
      <c r="F23" s="301">
        <f t="shared" si="0"/>
        <v>0</v>
      </c>
    </row>
    <row r="24" spans="1:6">
      <c r="A24" s="23">
        <v>14</v>
      </c>
      <c r="B24" s="251" t="s">
        <v>185</v>
      </c>
      <c r="C24" s="251" t="s">
        <v>759</v>
      </c>
      <c r="D24" s="302">
        <v>0</v>
      </c>
      <c r="E24" s="302">
        <v>0</v>
      </c>
      <c r="F24" s="303">
        <f t="shared" si="0"/>
        <v>0</v>
      </c>
    </row>
    <row r="25" spans="1:6">
      <c r="A25" s="23">
        <v>15</v>
      </c>
      <c r="B25" s="251" t="s">
        <v>771</v>
      </c>
      <c r="C25" s="80" t="s">
        <v>772</v>
      </c>
      <c r="D25" s="301">
        <f>SUM(D20:D24)</f>
        <v>0</v>
      </c>
      <c r="E25" s="301">
        <f>SUM(E20:E24)</f>
        <v>0</v>
      </c>
      <c r="F25" s="301">
        <f t="shared" si="0"/>
        <v>0</v>
      </c>
    </row>
    <row r="26" spans="1:6">
      <c r="A26" s="23">
        <v>16</v>
      </c>
      <c r="B26" s="80" t="s">
        <v>773</v>
      </c>
      <c r="C26" s="251"/>
      <c r="D26" s="167">
        <v>0</v>
      </c>
      <c r="E26" s="167">
        <v>0</v>
      </c>
      <c r="F26" s="301">
        <f>D26-E26</f>
        <v>0</v>
      </c>
    </row>
    <row r="27" spans="1:6">
      <c r="A27" s="23">
        <v>17</v>
      </c>
      <c r="B27" s="251" t="s">
        <v>774</v>
      </c>
      <c r="C27" s="251"/>
      <c r="D27" s="167">
        <v>0</v>
      </c>
      <c r="E27" s="167">
        <v>0</v>
      </c>
      <c r="F27" s="301">
        <f t="shared" si="0"/>
        <v>0</v>
      </c>
    </row>
    <row r="28" spans="1:6">
      <c r="A28" s="23">
        <v>18</v>
      </c>
      <c r="B28" s="80" t="s">
        <v>775</v>
      </c>
      <c r="C28" s="251"/>
      <c r="D28" s="302">
        <v>0</v>
      </c>
      <c r="E28" s="302">
        <v>0</v>
      </c>
      <c r="F28" s="303">
        <f t="shared" si="0"/>
        <v>0</v>
      </c>
    </row>
    <row r="29" spans="1:6" ht="24">
      <c r="A29" s="23">
        <v>19</v>
      </c>
      <c r="B29" s="512" t="s">
        <v>776</v>
      </c>
      <c r="C29" s="304" t="s">
        <v>777</v>
      </c>
      <c r="D29" s="305">
        <f>D25-D26-D27-D28</f>
        <v>0</v>
      </c>
      <c r="E29" s="305">
        <f>E25-E26-E27-E28</f>
        <v>0</v>
      </c>
      <c r="F29" s="306">
        <f>D29-E29</f>
        <v>0</v>
      </c>
    </row>
    <row r="30" spans="1:6">
      <c r="D30" s="115"/>
      <c r="E30" s="115"/>
      <c r="F30" s="306"/>
    </row>
    <row r="31" spans="1:6">
      <c r="A31" s="23">
        <v>20</v>
      </c>
      <c r="B31" s="251" t="s">
        <v>778</v>
      </c>
      <c r="C31" s="251" t="s">
        <v>779</v>
      </c>
      <c r="D31" s="305">
        <f>D17+D29</f>
        <v>0</v>
      </c>
      <c r="E31" s="305">
        <f>E17+E29</f>
        <v>0</v>
      </c>
      <c r="F31" s="306">
        <f>D31-E31</f>
        <v>0</v>
      </c>
    </row>
    <row r="32" spans="1:6">
      <c r="D32" s="23"/>
      <c r="E32" s="23"/>
      <c r="F32" s="23"/>
    </row>
    <row r="34" spans="1:7">
      <c r="A34" s="23" t="s">
        <v>746</v>
      </c>
      <c r="B34" s="1016" t="s">
        <v>780</v>
      </c>
      <c r="C34" s="1016"/>
      <c r="D34" s="1016"/>
      <c r="E34" s="1016"/>
      <c r="F34" s="1016"/>
      <c r="G34" s="1016"/>
    </row>
    <row r="35" spans="1:7">
      <c r="B35" s="1016"/>
      <c r="C35" s="1016"/>
      <c r="D35" s="1016"/>
      <c r="E35" s="1016"/>
      <c r="F35" s="1016"/>
      <c r="G35" s="1016"/>
    </row>
    <row r="36" spans="1:7">
      <c r="F36" s="120"/>
    </row>
    <row r="37" spans="1:7">
      <c r="F37" s="120"/>
    </row>
  </sheetData>
  <mergeCells count="4">
    <mergeCell ref="A3:F3"/>
    <mergeCell ref="A4:F4"/>
    <mergeCell ref="A5:F5"/>
    <mergeCell ref="B34:G35"/>
  </mergeCells>
  <phoneticPr fontId="0" type="noConversion"/>
  <printOptions horizontalCentered="1"/>
  <pageMargins left="0.5" right="0.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N123"/>
  <sheetViews>
    <sheetView view="pageBreakPreview" zoomScale="80" zoomScaleNormal="100" zoomScaleSheetLayoutView="80" workbookViewId="0"/>
  </sheetViews>
  <sheetFormatPr defaultRowHeight="12.75"/>
  <cols>
    <col min="2" max="2" width="29.83203125" customWidth="1"/>
    <col min="3" max="3" width="22.1640625" customWidth="1"/>
    <col min="4" max="9" width="16.1640625" customWidth="1"/>
    <col min="10" max="10" width="16.83203125" customWidth="1"/>
    <col min="11" max="14" width="16.1640625" customWidth="1"/>
  </cols>
  <sheetData>
    <row r="1" spans="1:14" ht="15">
      <c r="A1" s="525" t="s">
        <v>3</v>
      </c>
      <c r="B1" s="526"/>
      <c r="C1" s="527"/>
      <c r="D1" s="527"/>
      <c r="E1" s="527"/>
      <c r="F1" s="527"/>
      <c r="G1" s="527"/>
      <c r="H1" s="527"/>
      <c r="I1" s="527"/>
      <c r="J1" s="527"/>
      <c r="K1" s="527"/>
      <c r="L1" s="527"/>
      <c r="M1" s="526"/>
      <c r="N1" s="526"/>
    </row>
    <row r="2" spans="1:14" ht="15">
      <c r="A2" s="525" t="s">
        <v>781</v>
      </c>
      <c r="B2" s="528"/>
      <c r="C2" s="528"/>
      <c r="D2" s="528"/>
      <c r="E2" s="528"/>
      <c r="F2" s="528"/>
      <c r="G2" s="528"/>
      <c r="H2" s="528"/>
      <c r="I2" s="528"/>
      <c r="J2" s="528"/>
      <c r="K2" s="528"/>
      <c r="L2" s="528"/>
      <c r="M2" s="528"/>
      <c r="N2" s="528"/>
    </row>
    <row r="3" spans="1:14" ht="15">
      <c r="A3" s="529">
        <v>2026</v>
      </c>
      <c r="B3" s="529" t="s">
        <v>1121</v>
      </c>
      <c r="C3" s="527"/>
      <c r="D3" s="527"/>
      <c r="E3" s="527"/>
      <c r="F3" s="527"/>
      <c r="G3" s="527"/>
      <c r="H3" s="527"/>
      <c r="I3" s="527"/>
      <c r="J3" s="527"/>
      <c r="K3" s="527"/>
      <c r="L3" s="527"/>
      <c r="M3" s="526"/>
      <c r="N3" s="526"/>
    </row>
    <row r="4" spans="1:14" ht="15">
      <c r="A4" s="530"/>
      <c r="B4" s="526"/>
      <c r="C4" s="525"/>
      <c r="D4" s="525"/>
      <c r="E4" s="525"/>
      <c r="F4" s="525"/>
      <c r="G4" s="531"/>
      <c r="H4" s="531"/>
      <c r="I4" s="525"/>
      <c r="J4" s="525"/>
      <c r="K4" s="525"/>
      <c r="L4" s="525"/>
      <c r="M4" s="526"/>
      <c r="N4" s="526"/>
    </row>
    <row r="5" spans="1:14" ht="15">
      <c r="A5" s="532" t="s">
        <v>782</v>
      </c>
      <c r="B5" s="533"/>
      <c r="C5" s="534"/>
      <c r="D5" s="535"/>
      <c r="E5" s="536"/>
      <c r="F5" s="534"/>
      <c r="G5" s="534"/>
      <c r="H5" s="535"/>
      <c r="I5" s="534"/>
      <c r="J5" s="537"/>
      <c r="K5" s="533"/>
      <c r="L5" s="538"/>
      <c r="M5" s="533"/>
      <c r="N5" s="533"/>
    </row>
    <row r="6" spans="1:14" ht="168" customHeight="1">
      <c r="A6" s="539">
        <v>1</v>
      </c>
      <c r="B6" s="1034" t="s">
        <v>783</v>
      </c>
      <c r="C6" s="1034"/>
      <c r="D6" s="1034"/>
      <c r="E6" s="1034"/>
      <c r="F6" s="1034"/>
      <c r="G6" s="1034"/>
      <c r="H6" s="1034"/>
      <c r="I6" s="1034"/>
      <c r="J6" s="1034"/>
      <c r="K6" s="1034"/>
      <c r="L6" s="1034"/>
      <c r="M6" s="1034"/>
      <c r="N6" s="1034"/>
    </row>
    <row r="7" spans="1:14" ht="66.75" customHeight="1">
      <c r="A7" s="539">
        <f>A6+1</f>
        <v>2</v>
      </c>
      <c r="B7" s="1035" t="s">
        <v>1124</v>
      </c>
      <c r="C7" s="1035"/>
      <c r="D7" s="1035"/>
      <c r="E7" s="1035"/>
      <c r="F7" s="1035"/>
      <c r="G7" s="1035"/>
      <c r="H7" s="1035"/>
      <c r="I7" s="1035"/>
      <c r="J7" s="1035"/>
      <c r="K7" s="1035"/>
      <c r="L7" s="1035"/>
      <c r="M7" s="1035"/>
      <c r="N7" s="1035"/>
    </row>
    <row r="8" spans="1:14" ht="15.75" thickBot="1">
      <c r="A8" s="539"/>
      <c r="B8" s="540"/>
      <c r="C8" s="541"/>
      <c r="D8" s="541"/>
      <c r="E8" s="541"/>
      <c r="F8" s="541"/>
      <c r="G8" s="541"/>
      <c r="H8" s="541"/>
      <c r="I8" s="541"/>
      <c r="J8" s="541"/>
      <c r="K8" s="541"/>
      <c r="L8" s="541"/>
      <c r="M8" s="541"/>
      <c r="N8" s="541"/>
    </row>
    <row r="9" spans="1:14" ht="15">
      <c r="A9" s="539">
        <f>A7+1</f>
        <v>3</v>
      </c>
      <c r="B9" s="542" t="s">
        <v>784</v>
      </c>
      <c r="C9" s="526"/>
      <c r="D9" s="526"/>
      <c r="E9" s="526"/>
      <c r="F9" s="526"/>
      <c r="G9" s="526"/>
      <c r="H9" s="526"/>
      <c r="I9" s="526"/>
      <c r="J9" s="526"/>
      <c r="K9" s="526"/>
      <c r="L9" s="526"/>
      <c r="M9" s="526"/>
      <c r="N9" s="526"/>
    </row>
    <row r="10" spans="1:14" ht="15">
      <c r="A10" s="539"/>
      <c r="B10" s="542"/>
      <c r="C10" s="526"/>
      <c r="D10" s="526"/>
      <c r="E10" s="526"/>
      <c r="F10" s="526"/>
      <c r="G10" s="526"/>
      <c r="H10" s="533"/>
      <c r="I10" s="533"/>
      <c r="J10" s="533"/>
      <c r="K10" s="533"/>
      <c r="L10" s="526"/>
      <c r="M10" s="526"/>
      <c r="N10" s="526"/>
    </row>
    <row r="11" spans="1:14" ht="14.25">
      <c r="A11" s="539">
        <f>A9+1</f>
        <v>4</v>
      </c>
      <c r="B11" s="538" t="s">
        <v>785</v>
      </c>
      <c r="C11" s="538"/>
      <c r="D11" s="533"/>
      <c r="E11" s="538" t="s">
        <v>45</v>
      </c>
      <c r="F11" s="543" t="s">
        <v>786</v>
      </c>
      <c r="G11" s="538"/>
      <c r="H11" s="533"/>
      <c r="I11" s="533"/>
      <c r="J11" s="533"/>
      <c r="K11" s="533"/>
      <c r="L11" s="538"/>
      <c r="M11" s="533"/>
      <c r="N11" s="533"/>
    </row>
    <row r="12" spans="1:14" ht="15">
      <c r="A12" s="539">
        <f>+A11+1</f>
        <v>5</v>
      </c>
      <c r="B12" s="536" t="s">
        <v>787</v>
      </c>
      <c r="C12" s="534"/>
      <c r="D12" s="533"/>
      <c r="E12" s="544">
        <v>0</v>
      </c>
      <c r="F12" s="545"/>
      <c r="G12" s="546"/>
      <c r="H12" s="547"/>
      <c r="I12" s="533"/>
      <c r="J12" s="533"/>
      <c r="K12" s="533"/>
      <c r="L12" s="538"/>
      <c r="M12" s="533"/>
      <c r="N12" s="533"/>
    </row>
    <row r="13" spans="1:14" ht="15">
      <c r="A13" s="539">
        <f>+A12+1</f>
        <v>6</v>
      </c>
      <c r="B13" s="536" t="s">
        <v>788</v>
      </c>
      <c r="C13" s="534"/>
      <c r="D13" s="533"/>
      <c r="E13" s="544">
        <v>0</v>
      </c>
      <c r="F13" s="545"/>
      <c r="G13" s="546"/>
      <c r="H13" s="547"/>
      <c r="I13" s="533"/>
      <c r="J13" s="533"/>
      <c r="K13" s="533"/>
      <c r="L13" s="538"/>
      <c r="M13" s="533"/>
      <c r="N13" s="533"/>
    </row>
    <row r="14" spans="1:14" ht="15.75" thickBot="1">
      <c r="A14" s="539">
        <f>+A13+1</f>
        <v>7</v>
      </c>
      <c r="B14" s="537" t="s">
        <v>789</v>
      </c>
      <c r="C14" s="534"/>
      <c r="D14" s="533"/>
      <c r="E14" s="548">
        <f>SUM(E12:E13)</f>
        <v>0</v>
      </c>
      <c r="F14" s="536" t="s">
        <v>790</v>
      </c>
      <c r="G14" s="534"/>
      <c r="H14" s="533"/>
      <c r="I14" s="533"/>
      <c r="J14" s="533"/>
      <c r="K14" s="533"/>
      <c r="L14" s="538"/>
      <c r="M14" s="533"/>
      <c r="N14" s="533"/>
    </row>
    <row r="15" spans="1:14" ht="15.75" thickTop="1">
      <c r="A15" s="539"/>
      <c r="B15" s="537"/>
      <c r="C15" s="534"/>
      <c r="D15" s="535"/>
      <c r="E15" s="536"/>
      <c r="F15" s="534"/>
      <c r="G15" s="534"/>
      <c r="H15" s="535"/>
      <c r="I15" s="536"/>
      <c r="J15" s="534"/>
      <c r="K15" s="537"/>
      <c r="L15" s="538"/>
      <c r="M15" s="533"/>
      <c r="N15" s="533"/>
    </row>
    <row r="16" spans="1:14" ht="30.75" customHeight="1">
      <c r="A16" s="539">
        <f>A14+1</f>
        <v>8</v>
      </c>
      <c r="B16" s="1034" t="s">
        <v>791</v>
      </c>
      <c r="C16" s="1034"/>
      <c r="D16" s="1034"/>
      <c r="E16" s="1034"/>
      <c r="F16" s="1034"/>
      <c r="G16" s="1034"/>
      <c r="H16" s="1034"/>
      <c r="I16" s="1034"/>
      <c r="J16" s="1034"/>
      <c r="K16" s="1034"/>
      <c r="L16" s="1034"/>
      <c r="M16" s="1034"/>
      <c r="N16" s="1034"/>
    </row>
    <row r="17" spans="1:14" ht="15.75" thickBot="1">
      <c r="A17" s="539"/>
      <c r="B17" s="549"/>
      <c r="C17" s="549"/>
      <c r="D17" s="549"/>
      <c r="E17" s="549"/>
      <c r="F17" s="549"/>
      <c r="G17" s="549"/>
      <c r="H17" s="549"/>
      <c r="I17" s="549"/>
      <c r="J17" s="549"/>
      <c r="K17" s="549"/>
      <c r="L17" s="549"/>
      <c r="M17" s="549"/>
      <c r="N17" s="549"/>
    </row>
    <row r="18" spans="1:14" ht="15">
      <c r="A18" s="539">
        <f>A16+1</f>
        <v>9</v>
      </c>
      <c r="B18" s="542" t="s">
        <v>792</v>
      </c>
      <c r="C18" s="528"/>
      <c r="D18" s="528"/>
      <c r="E18" s="550"/>
      <c r="F18" s="550"/>
      <c r="G18" s="550"/>
      <c r="H18" s="550"/>
      <c r="I18" s="550"/>
      <c r="J18" s="550"/>
      <c r="K18" s="550"/>
      <c r="L18" s="551"/>
      <c r="M18" s="528"/>
      <c r="N18" s="528"/>
    </row>
    <row r="19" spans="1:14" ht="15">
      <c r="A19" s="539"/>
      <c r="B19" s="542"/>
      <c r="C19" s="528"/>
      <c r="D19" s="528"/>
      <c r="E19" s="550"/>
      <c r="F19" s="550"/>
      <c r="G19" s="550"/>
      <c r="H19" s="550"/>
      <c r="I19" s="550"/>
      <c r="J19" s="550"/>
      <c r="K19" s="550"/>
      <c r="L19" s="551"/>
      <c r="M19" s="528"/>
      <c r="N19" s="528"/>
    </row>
    <row r="20" spans="1:14" ht="15">
      <c r="A20" s="539"/>
      <c r="B20" s="552" t="s">
        <v>576</v>
      </c>
      <c r="C20" s="553" t="s">
        <v>577</v>
      </c>
      <c r="D20" s="554" t="s">
        <v>793</v>
      </c>
      <c r="E20" s="554" t="s">
        <v>579</v>
      </c>
      <c r="F20" s="554" t="s">
        <v>794</v>
      </c>
      <c r="G20" s="554" t="s">
        <v>581</v>
      </c>
      <c r="H20" s="550"/>
      <c r="I20" s="550"/>
      <c r="J20" s="550"/>
      <c r="K20" s="550"/>
      <c r="L20" s="551"/>
      <c r="M20" s="528"/>
      <c r="N20" s="528"/>
    </row>
    <row r="21" spans="1:14" ht="72">
      <c r="A21" s="539">
        <f>+A18+1</f>
        <v>10</v>
      </c>
      <c r="B21" s="528"/>
      <c r="C21" s="528"/>
      <c r="D21" s="528"/>
      <c r="E21" s="555" t="s">
        <v>795</v>
      </c>
      <c r="F21" s="556" t="s">
        <v>796</v>
      </c>
      <c r="G21" s="556" t="s">
        <v>797</v>
      </c>
      <c r="H21" s="556"/>
      <c r="I21" s="528"/>
      <c r="J21" s="528"/>
      <c r="K21" s="528"/>
      <c r="L21" s="551"/>
      <c r="M21" s="528"/>
      <c r="N21" s="528"/>
    </row>
    <row r="22" spans="1:14" ht="15">
      <c r="A22" s="539">
        <f t="shared" ref="A22:A26" si="0">+A21+1</f>
        <v>11</v>
      </c>
      <c r="B22" s="557" t="s">
        <v>798</v>
      </c>
      <c r="C22" s="557"/>
      <c r="D22" s="557"/>
      <c r="E22" s="558">
        <f>H68</f>
        <v>0</v>
      </c>
      <c r="F22" s="559"/>
      <c r="G22" s="558">
        <f>E22*F22</f>
        <v>0</v>
      </c>
      <c r="H22" s="550"/>
      <c r="I22" s="528"/>
      <c r="J22" s="528"/>
      <c r="K22" s="528"/>
      <c r="L22" s="551"/>
      <c r="M22" s="528"/>
      <c r="N22" s="528"/>
    </row>
    <row r="23" spans="1:14" ht="15">
      <c r="A23" s="560" t="str">
        <f>A22&amp;"a"</f>
        <v>11a</v>
      </c>
      <c r="B23" s="557" t="s">
        <v>798</v>
      </c>
      <c r="C23" s="557"/>
      <c r="D23" s="557"/>
      <c r="E23" s="558">
        <f>K75</f>
        <v>0</v>
      </c>
      <c r="F23" s="559"/>
      <c r="G23" s="558">
        <f>E23*F23</f>
        <v>0</v>
      </c>
      <c r="H23" s="550"/>
      <c r="I23" s="528"/>
      <c r="J23" s="528"/>
      <c r="K23" s="528"/>
      <c r="L23" s="551"/>
      <c r="M23" s="528"/>
      <c r="N23" s="528"/>
    </row>
    <row r="24" spans="1:14" ht="15">
      <c r="A24" s="560" t="str">
        <f>A22&amp;"…"</f>
        <v>11…</v>
      </c>
      <c r="B24" s="561" t="s">
        <v>798</v>
      </c>
      <c r="C24" s="561"/>
      <c r="D24" s="561"/>
      <c r="E24" s="558">
        <v>0</v>
      </c>
      <c r="F24" s="562"/>
      <c r="G24" s="558">
        <v>0</v>
      </c>
      <c r="H24" s="550"/>
      <c r="I24" s="528"/>
      <c r="J24" s="528"/>
      <c r="K24" s="528"/>
      <c r="L24" s="551"/>
      <c r="M24" s="528"/>
      <c r="N24" s="528"/>
    </row>
    <row r="25" spans="1:14" ht="15.75" thickBot="1">
      <c r="A25" s="539">
        <f>+A22+1</f>
        <v>12</v>
      </c>
      <c r="B25" s="528" t="s">
        <v>50</v>
      </c>
      <c r="C25" s="563" t="str">
        <f>"(sum of lines "&amp;A22&amp;"_)"</f>
        <v>(sum of lines 11_)</v>
      </c>
      <c r="D25" s="528"/>
      <c r="E25" s="564">
        <f>SUM(E22:E24)</f>
        <v>0</v>
      </c>
      <c r="F25" s="536"/>
      <c r="G25" s="564">
        <f>SUM(G22:G24)</f>
        <v>0</v>
      </c>
      <c r="H25" s="550"/>
      <c r="I25" s="528"/>
      <c r="J25" s="528"/>
      <c r="K25" s="528"/>
      <c r="L25" s="565"/>
      <c r="M25" s="528"/>
      <c r="N25" s="528"/>
    </row>
    <row r="26" spans="1:14" ht="60.75" thickTop="1">
      <c r="A26" s="539">
        <f t="shared" si="0"/>
        <v>13</v>
      </c>
      <c r="B26" s="528"/>
      <c r="C26" s="528"/>
      <c r="D26" s="528"/>
      <c r="E26" s="566" t="s">
        <v>799</v>
      </c>
      <c r="F26" s="536"/>
      <c r="G26" s="566" t="s">
        <v>800</v>
      </c>
      <c r="H26" s="550"/>
      <c r="I26" s="528"/>
      <c r="J26" s="528"/>
      <c r="K26" s="528"/>
      <c r="L26" s="565"/>
      <c r="M26" s="528"/>
      <c r="N26" s="528"/>
    </row>
    <row r="27" spans="1:14" ht="15">
      <c r="A27" s="539"/>
      <c r="B27" s="534"/>
      <c r="C27" s="534"/>
      <c r="D27" s="534"/>
      <c r="E27" s="534"/>
      <c r="F27" s="534"/>
      <c r="G27" s="534"/>
      <c r="H27" s="534"/>
      <c r="I27" s="534"/>
      <c r="J27" s="534"/>
      <c r="K27" s="537"/>
      <c r="L27" s="537"/>
      <c r="M27" s="537"/>
      <c r="N27" s="537"/>
    </row>
    <row r="28" spans="1:14" ht="15">
      <c r="A28" s="560">
        <f>A26+1</f>
        <v>14</v>
      </c>
      <c r="B28" s="567" t="s">
        <v>801</v>
      </c>
      <c r="C28" s="567"/>
      <c r="D28" s="567"/>
      <c r="E28" s="567"/>
      <c r="F28" s="567"/>
      <c r="G28" s="567"/>
      <c r="H28" s="567"/>
      <c r="I28" s="567"/>
      <c r="J28" s="567"/>
      <c r="K28" s="567"/>
      <c r="L28" s="567"/>
      <c r="M28" s="537"/>
      <c r="N28" s="537"/>
    </row>
    <row r="29" spans="1:14" ht="15.75" thickBot="1">
      <c r="A29" s="539"/>
      <c r="B29" s="541"/>
      <c r="C29" s="541"/>
      <c r="D29" s="541"/>
      <c r="E29" s="541"/>
      <c r="F29" s="541"/>
      <c r="G29" s="541"/>
      <c r="H29" s="541"/>
      <c r="I29" s="541"/>
      <c r="J29" s="541"/>
      <c r="K29" s="568"/>
      <c r="L29" s="568"/>
      <c r="M29" s="568"/>
      <c r="N29" s="568"/>
    </row>
    <row r="30" spans="1:14" ht="15">
      <c r="A30" s="539">
        <f>A28+1</f>
        <v>15</v>
      </c>
      <c r="B30" s="542" t="s">
        <v>802</v>
      </c>
      <c r="C30" s="534"/>
      <c r="D30" s="534"/>
      <c r="E30" s="534"/>
      <c r="F30" s="534"/>
      <c r="G30" s="534"/>
      <c r="H30" s="534"/>
      <c r="I30" s="534"/>
      <c r="J30" s="534"/>
      <c r="K30" s="537"/>
      <c r="L30" s="537"/>
      <c r="M30" s="537"/>
      <c r="N30" s="537"/>
    </row>
    <row r="31" spans="1:14" ht="15">
      <c r="A31" s="539"/>
      <c r="B31" s="542"/>
      <c r="C31" s="534"/>
      <c r="D31" s="534"/>
      <c r="E31" s="534"/>
      <c r="F31" s="534"/>
      <c r="G31" s="534"/>
      <c r="H31" s="534"/>
      <c r="I31" s="534"/>
      <c r="J31" s="534"/>
      <c r="K31" s="537"/>
      <c r="L31" s="537"/>
      <c r="M31" s="537"/>
      <c r="N31" s="537"/>
    </row>
    <row r="32" spans="1:14" ht="14.25">
      <c r="A32" s="539"/>
      <c r="B32" s="552" t="s">
        <v>576</v>
      </c>
      <c r="C32" s="553" t="s">
        <v>577</v>
      </c>
      <c r="D32" s="554" t="s">
        <v>793</v>
      </c>
      <c r="E32" s="554" t="s">
        <v>579</v>
      </c>
      <c r="F32" s="554" t="s">
        <v>794</v>
      </c>
      <c r="G32" s="554" t="s">
        <v>581</v>
      </c>
      <c r="H32" s="554" t="s">
        <v>582</v>
      </c>
      <c r="I32" s="554" t="s">
        <v>583</v>
      </c>
      <c r="J32" s="554" t="s">
        <v>584</v>
      </c>
      <c r="K32" s="569" t="s">
        <v>608</v>
      </c>
      <c r="L32" s="569"/>
      <c r="M32" s="569"/>
      <c r="N32" s="569"/>
    </row>
    <row r="33" spans="1:14" ht="72">
      <c r="A33" s="539">
        <f>+A30+1</f>
        <v>16</v>
      </c>
      <c r="B33" s="570" t="s">
        <v>803</v>
      </c>
      <c r="C33" s="571"/>
      <c r="D33" s="572"/>
      <c r="E33" s="573" t="s">
        <v>804</v>
      </c>
      <c r="F33" s="573" t="s">
        <v>805</v>
      </c>
      <c r="G33" s="573" t="s">
        <v>806</v>
      </c>
      <c r="H33" s="573" t="s">
        <v>807</v>
      </c>
      <c r="I33" s="573" t="s">
        <v>808</v>
      </c>
      <c r="J33" s="573" t="s">
        <v>809</v>
      </c>
      <c r="K33" s="570" t="s">
        <v>810</v>
      </c>
      <c r="L33" s="570"/>
      <c r="M33" s="570"/>
      <c r="N33" s="572"/>
    </row>
    <row r="34" spans="1:14" ht="15">
      <c r="A34" s="539">
        <f t="shared" ref="A34:A39" si="1">+A33+1</f>
        <v>17</v>
      </c>
      <c r="B34" s="557" t="s">
        <v>798</v>
      </c>
      <c r="C34" s="557"/>
      <c r="D34" s="558"/>
      <c r="E34" s="558">
        <v>0</v>
      </c>
      <c r="F34" s="558">
        <v>0</v>
      </c>
      <c r="G34" s="558">
        <v>0</v>
      </c>
      <c r="H34" s="558">
        <v>0</v>
      </c>
      <c r="I34" s="574">
        <f>SUM(E34:H34)</f>
        <v>0</v>
      </c>
      <c r="J34" s="575"/>
      <c r="K34" s="576"/>
      <c r="L34" s="576"/>
      <c r="M34" s="576"/>
      <c r="N34" s="576"/>
    </row>
    <row r="35" spans="1:14" ht="15">
      <c r="A35" s="560" t="str">
        <f>A34&amp;"a"</f>
        <v>17a</v>
      </c>
      <c r="B35" s="575" t="s">
        <v>798</v>
      </c>
      <c r="C35" s="575"/>
      <c r="D35" s="544"/>
      <c r="E35" s="544">
        <v>0</v>
      </c>
      <c r="F35" s="558">
        <v>0</v>
      </c>
      <c r="G35" s="544">
        <v>0</v>
      </c>
      <c r="H35" s="544">
        <v>0</v>
      </c>
      <c r="I35" s="574">
        <f t="shared" ref="I35:I37" si="2">SUM(E35:H35)</f>
        <v>0</v>
      </c>
      <c r="J35" s="575"/>
      <c r="K35" s="577"/>
      <c r="L35" s="577"/>
      <c r="M35" s="577"/>
      <c r="N35" s="577"/>
    </row>
    <row r="36" spans="1:14" ht="15">
      <c r="A36" s="560" t="str">
        <f>A34&amp;"b"</f>
        <v>17b</v>
      </c>
      <c r="B36" s="557" t="s">
        <v>798</v>
      </c>
      <c r="C36" s="557"/>
      <c r="D36" s="558"/>
      <c r="E36" s="558">
        <v>0</v>
      </c>
      <c r="F36" s="558">
        <v>0</v>
      </c>
      <c r="G36" s="558">
        <v>0</v>
      </c>
      <c r="H36" s="558">
        <v>0</v>
      </c>
      <c r="I36" s="574">
        <f t="shared" si="2"/>
        <v>0</v>
      </c>
      <c r="J36" s="575"/>
      <c r="K36" s="578"/>
      <c r="L36" s="577"/>
      <c r="M36" s="577"/>
      <c r="N36" s="577"/>
    </row>
    <row r="37" spans="1:14" ht="15">
      <c r="A37" s="560" t="str">
        <f>A34&amp;"..."</f>
        <v>17...</v>
      </c>
      <c r="B37" s="579" t="s">
        <v>798</v>
      </c>
      <c r="C37" s="579"/>
      <c r="D37" s="580"/>
      <c r="E37" s="544">
        <v>0</v>
      </c>
      <c r="F37" s="544">
        <v>0</v>
      </c>
      <c r="G37" s="544">
        <v>0</v>
      </c>
      <c r="H37" s="544">
        <v>0</v>
      </c>
      <c r="I37" s="558">
        <f t="shared" si="2"/>
        <v>0</v>
      </c>
      <c r="J37" s="578"/>
      <c r="K37" s="578"/>
      <c r="L37" s="578"/>
      <c r="M37" s="578"/>
      <c r="N37" s="578"/>
    </row>
    <row r="38" spans="1:14" ht="15.75" thickBot="1">
      <c r="A38" s="539">
        <f>+A34+1</f>
        <v>18</v>
      </c>
      <c r="B38" s="581" t="s">
        <v>811</v>
      </c>
      <c r="C38" s="563" t="str">
        <f>"(sum of lines "&amp;A34&amp;"_)"</f>
        <v>(sum of lines 17_)</v>
      </c>
      <c r="D38" s="528"/>
      <c r="E38" s="582">
        <f>SUM(E34:E37)</f>
        <v>0</v>
      </c>
      <c r="F38" s="582">
        <f>SUM(F34:F37)</f>
        <v>0</v>
      </c>
      <c r="G38" s="582">
        <f>SUM(G34:G37)</f>
        <v>0</v>
      </c>
      <c r="H38" s="582">
        <f>SUM(H34:H37)</f>
        <v>0</v>
      </c>
      <c r="I38" s="582">
        <f>SUM(I34:I37)</f>
        <v>0</v>
      </c>
      <c r="J38" s="528"/>
      <c r="K38" s="528"/>
      <c r="L38" s="528"/>
      <c r="M38" s="528"/>
      <c r="N38" s="528"/>
    </row>
    <row r="39" spans="1:14" ht="15.75" thickTop="1">
      <c r="A39" s="539">
        <f t="shared" si="1"/>
        <v>19</v>
      </c>
      <c r="B39" s="583"/>
      <c r="C39" s="583"/>
      <c r="D39" s="528"/>
      <c r="E39" s="584" t="s">
        <v>812</v>
      </c>
      <c r="F39" s="565"/>
      <c r="G39" s="565"/>
      <c r="H39" s="565"/>
      <c r="I39" s="584" t="s">
        <v>812</v>
      </c>
      <c r="J39" s="528"/>
      <c r="K39" s="528"/>
      <c r="L39" s="528"/>
      <c r="M39" s="528"/>
      <c r="N39" s="528"/>
    </row>
    <row r="40" spans="1:14" ht="15">
      <c r="A40" s="539"/>
      <c r="B40" s="583"/>
      <c r="C40" s="583"/>
      <c r="D40" s="528"/>
      <c r="E40" s="565"/>
      <c r="F40" s="565"/>
      <c r="G40" s="565"/>
      <c r="H40" s="528"/>
      <c r="I40" s="528"/>
      <c r="J40" s="528"/>
      <c r="K40" s="528"/>
      <c r="L40" s="528"/>
      <c r="M40" s="528"/>
      <c r="N40" s="528"/>
    </row>
    <row r="41" spans="1:14" ht="15">
      <c r="A41" s="539">
        <f>A39+1</f>
        <v>20</v>
      </c>
      <c r="B41" s="557" t="s">
        <v>798</v>
      </c>
      <c r="C41" s="557"/>
      <c r="D41" s="558"/>
      <c r="E41" s="558">
        <v>0</v>
      </c>
      <c r="F41" s="558">
        <v>0</v>
      </c>
      <c r="G41" s="558">
        <v>0</v>
      </c>
      <c r="H41" s="558">
        <v>0</v>
      </c>
      <c r="I41" s="574">
        <f t="shared" ref="I41:I44" si="3">SUM(E41:H41)</f>
        <v>0</v>
      </c>
      <c r="J41" s="575"/>
      <c r="K41" s="577"/>
      <c r="L41" s="577"/>
      <c r="M41" s="577"/>
      <c r="N41" s="577"/>
    </row>
    <row r="42" spans="1:14" ht="15">
      <c r="A42" s="560" t="str">
        <f>A41&amp;"a"</f>
        <v>20a</v>
      </c>
      <c r="B42" s="575" t="s">
        <v>798</v>
      </c>
      <c r="C42" s="575"/>
      <c r="D42" s="544"/>
      <c r="E42" s="544">
        <v>0</v>
      </c>
      <c r="F42" s="558">
        <v>0</v>
      </c>
      <c r="G42" s="558">
        <v>0</v>
      </c>
      <c r="H42" s="544">
        <v>0</v>
      </c>
      <c r="I42" s="574">
        <f t="shared" si="3"/>
        <v>0</v>
      </c>
      <c r="J42" s="575"/>
      <c r="K42" s="577"/>
      <c r="L42" s="577"/>
      <c r="M42" s="577"/>
      <c r="N42" s="577"/>
    </row>
    <row r="43" spans="1:14" ht="15">
      <c r="A43" s="560" t="str">
        <f>A41&amp;"b"</f>
        <v>20b</v>
      </c>
      <c r="B43" s="557" t="s">
        <v>798</v>
      </c>
      <c r="C43" s="557"/>
      <c r="D43" s="558"/>
      <c r="E43" s="558">
        <v>0</v>
      </c>
      <c r="F43" s="558">
        <v>0</v>
      </c>
      <c r="G43" s="558">
        <v>0</v>
      </c>
      <c r="H43" s="558">
        <v>0</v>
      </c>
      <c r="I43" s="574">
        <f t="shared" si="3"/>
        <v>0</v>
      </c>
      <c r="J43" s="575"/>
      <c r="K43" s="578"/>
      <c r="L43" s="577"/>
      <c r="M43" s="577"/>
      <c r="N43" s="577"/>
    </row>
    <row r="44" spans="1:14" ht="15">
      <c r="A44" s="560" t="str">
        <f>A41&amp;"..."</f>
        <v>20...</v>
      </c>
      <c r="B44" s="557" t="s">
        <v>798</v>
      </c>
      <c r="C44" s="557"/>
      <c r="D44" s="558"/>
      <c r="E44" s="558">
        <v>0</v>
      </c>
      <c r="F44" s="558">
        <v>0</v>
      </c>
      <c r="G44" s="558">
        <v>0</v>
      </c>
      <c r="H44" s="558">
        <v>0</v>
      </c>
      <c r="I44" s="558">
        <f t="shared" si="3"/>
        <v>0</v>
      </c>
      <c r="J44" s="575"/>
      <c r="K44" s="578"/>
      <c r="L44" s="578"/>
      <c r="M44" s="578"/>
      <c r="N44" s="578"/>
    </row>
    <row r="45" spans="1:14" ht="15.75" thickBot="1">
      <c r="A45" s="539">
        <f>A41+1</f>
        <v>21</v>
      </c>
      <c r="B45" s="581" t="s">
        <v>813</v>
      </c>
      <c r="C45" s="585" t="str">
        <f>"(sum of lines "&amp;A41&amp;"_)"</f>
        <v>(sum of lines 20_)</v>
      </c>
      <c r="D45" s="586"/>
      <c r="E45" s="582">
        <f>SUM(E41:E44)</f>
        <v>0</v>
      </c>
      <c r="F45" s="582">
        <f>SUM(F41:F44)</f>
        <v>0</v>
      </c>
      <c r="G45" s="582">
        <f>SUM(G41:G44)</f>
        <v>0</v>
      </c>
      <c r="H45" s="582">
        <f>SUM(H41:H44)</f>
        <v>0</v>
      </c>
      <c r="I45" s="582">
        <f>SUM(I41:I44)</f>
        <v>0</v>
      </c>
      <c r="J45" s="528"/>
      <c r="K45" s="528"/>
      <c r="L45" s="528"/>
      <c r="M45" s="528"/>
      <c r="N45" s="528"/>
    </row>
    <row r="46" spans="1:14" ht="15.75" thickTop="1">
      <c r="A46" s="539">
        <f t="shared" ref="A46" si="4">+A45+1</f>
        <v>22</v>
      </c>
      <c r="B46" s="583"/>
      <c r="C46" s="583"/>
      <c r="D46" s="528"/>
      <c r="E46" s="584" t="s">
        <v>814</v>
      </c>
      <c r="F46" s="565"/>
      <c r="G46" s="565"/>
      <c r="H46" s="565"/>
      <c r="I46" s="584" t="s">
        <v>814</v>
      </c>
      <c r="J46" s="528"/>
      <c r="K46" s="528"/>
      <c r="L46" s="528"/>
      <c r="M46" s="528"/>
      <c r="N46" s="528"/>
    </row>
    <row r="47" spans="1:14" ht="15">
      <c r="A47" s="539"/>
      <c r="B47" s="587"/>
      <c r="C47" s="587"/>
      <c r="D47" s="587"/>
      <c r="E47" s="587"/>
      <c r="F47" s="587"/>
      <c r="G47" s="587"/>
      <c r="H47" s="587"/>
      <c r="I47" s="587"/>
      <c r="J47" s="587"/>
      <c r="K47" s="587"/>
      <c r="L47" s="587"/>
      <c r="M47" s="587"/>
      <c r="N47" s="587"/>
    </row>
    <row r="48" spans="1:14" ht="46.5" customHeight="1">
      <c r="A48" s="539">
        <f>+A46+1</f>
        <v>23</v>
      </c>
      <c r="B48" s="1033" t="s">
        <v>815</v>
      </c>
      <c r="C48" s="1033"/>
      <c r="D48" s="1033"/>
      <c r="E48" s="1033"/>
      <c r="F48" s="1033"/>
      <c r="G48" s="1033"/>
      <c r="H48" s="1033"/>
      <c r="I48" s="1033"/>
      <c r="J48" s="1033"/>
      <c r="K48" s="1033"/>
      <c r="L48" s="1033"/>
      <c r="M48" s="1033"/>
      <c r="N48" s="1033"/>
    </row>
    <row r="49" spans="1:14" ht="15.75" thickBot="1">
      <c r="A49" s="539"/>
      <c r="B49" s="549"/>
      <c r="C49" s="549"/>
      <c r="D49" s="549"/>
      <c r="E49" s="549"/>
      <c r="F49" s="549"/>
      <c r="G49" s="549"/>
      <c r="H49" s="549"/>
      <c r="I49" s="549"/>
      <c r="J49" s="549"/>
      <c r="K49" s="549"/>
      <c r="L49" s="549"/>
      <c r="M49" s="549"/>
      <c r="N49" s="549"/>
    </row>
    <row r="50" spans="1:14" ht="15">
      <c r="A50" s="539">
        <f>A48+1</f>
        <v>24</v>
      </c>
      <c r="B50" s="542" t="s">
        <v>816</v>
      </c>
      <c r="C50" s="534"/>
      <c r="D50" s="534"/>
      <c r="E50" s="534"/>
      <c r="F50" s="534"/>
      <c r="G50" s="534"/>
      <c r="H50" s="550"/>
      <c r="I50" s="550"/>
      <c r="J50" s="528"/>
      <c r="K50" s="528"/>
      <c r="L50" s="528"/>
      <c r="M50" s="528"/>
      <c r="N50" s="528"/>
    </row>
    <row r="51" spans="1:14" ht="59.25" customHeight="1">
      <c r="A51" s="539">
        <f>+A50+1</f>
        <v>25</v>
      </c>
      <c r="B51" s="1036" t="s">
        <v>817</v>
      </c>
      <c r="C51" s="1036"/>
      <c r="D51" s="1036"/>
      <c r="E51" s="1036"/>
      <c r="F51" s="1036"/>
      <c r="G51" s="1036"/>
      <c r="H51" s="1036"/>
      <c r="I51" s="1036"/>
      <c r="J51" s="1036"/>
      <c r="K51" s="1036"/>
      <c r="L51" s="1036"/>
      <c r="M51" s="1036"/>
      <c r="N51" s="1036"/>
    </row>
    <row r="52" spans="1:14" ht="15">
      <c r="A52" s="539"/>
      <c r="B52" s="588"/>
      <c r="C52" s="588"/>
      <c r="D52" s="588"/>
      <c r="E52" s="588"/>
      <c r="F52" s="588"/>
      <c r="G52" s="588"/>
      <c r="H52" s="588"/>
      <c r="I52" s="588"/>
      <c r="J52" s="588"/>
      <c r="K52" s="588"/>
      <c r="L52" s="588"/>
      <c r="M52" s="528"/>
      <c r="N52" s="528"/>
    </row>
    <row r="53" spans="1:14" ht="15">
      <c r="A53" s="539">
        <f>A51+1</f>
        <v>26</v>
      </c>
      <c r="B53" s="542" t="s">
        <v>818</v>
      </c>
      <c r="C53" s="534"/>
      <c r="D53" s="534"/>
      <c r="E53" s="534"/>
      <c r="F53" s="534"/>
      <c r="G53" s="534"/>
      <c r="H53" s="550"/>
      <c r="I53" s="550"/>
      <c r="J53" s="528"/>
      <c r="K53" s="528"/>
      <c r="L53" s="528"/>
      <c r="M53" s="528"/>
      <c r="N53" s="528"/>
    </row>
    <row r="54" spans="1:14" ht="15">
      <c r="A54" s="539"/>
      <c r="B54" s="552" t="s">
        <v>576</v>
      </c>
      <c r="C54" s="553" t="s">
        <v>577</v>
      </c>
      <c r="D54" s="554" t="s">
        <v>793</v>
      </c>
      <c r="E54" s="554" t="s">
        <v>579</v>
      </c>
      <c r="F54" s="554" t="s">
        <v>794</v>
      </c>
      <c r="G54" s="554" t="s">
        <v>581</v>
      </c>
      <c r="H54" s="554" t="s">
        <v>582</v>
      </c>
      <c r="I54" s="554" t="s">
        <v>583</v>
      </c>
      <c r="J54" s="554" t="s">
        <v>584</v>
      </c>
      <c r="K54" s="554" t="s">
        <v>608</v>
      </c>
      <c r="L54" s="554"/>
      <c r="M54" s="528"/>
      <c r="N54" s="528"/>
    </row>
    <row r="55" spans="1:14" ht="72">
      <c r="A55" s="539">
        <f>+A53+1</f>
        <v>27</v>
      </c>
      <c r="B55" s="570" t="s">
        <v>803</v>
      </c>
      <c r="C55" s="571"/>
      <c r="D55" s="572"/>
      <c r="E55" s="572"/>
      <c r="F55" s="573" t="s">
        <v>819</v>
      </c>
      <c r="G55" s="589" t="s">
        <v>820</v>
      </c>
      <c r="H55" s="589" t="s">
        <v>821</v>
      </c>
      <c r="I55" s="589" t="s">
        <v>822</v>
      </c>
      <c r="J55" s="589" t="s">
        <v>823</v>
      </c>
      <c r="K55" s="570" t="s">
        <v>824</v>
      </c>
      <c r="L55" s="572"/>
      <c r="M55" s="572"/>
      <c r="N55" s="572"/>
    </row>
    <row r="56" spans="1:14" ht="15">
      <c r="A56" s="539">
        <f t="shared" ref="A56" si="5">+A55+1</f>
        <v>28</v>
      </c>
      <c r="B56" s="557" t="s">
        <v>798</v>
      </c>
      <c r="C56" s="557"/>
      <c r="D56" s="558"/>
      <c r="E56" s="558"/>
      <c r="F56" s="574">
        <f>G34</f>
        <v>0</v>
      </c>
      <c r="G56" s="558">
        <v>0</v>
      </c>
      <c r="H56" s="558">
        <v>0</v>
      </c>
      <c r="I56" s="558">
        <v>0</v>
      </c>
      <c r="J56" s="558">
        <v>0</v>
      </c>
      <c r="K56" s="576"/>
      <c r="L56" s="577"/>
      <c r="M56" s="577"/>
      <c r="N56" s="577"/>
    </row>
    <row r="57" spans="1:14" ht="15">
      <c r="A57" s="560" t="str">
        <f>A56&amp;"a"</f>
        <v>28a</v>
      </c>
      <c r="B57" s="575" t="s">
        <v>798</v>
      </c>
      <c r="C57" s="575"/>
      <c r="D57" s="544"/>
      <c r="E57" s="558"/>
      <c r="F57" s="590">
        <f>G35</f>
        <v>0</v>
      </c>
      <c r="G57" s="558">
        <v>0</v>
      </c>
      <c r="H57" s="558">
        <v>0</v>
      </c>
      <c r="I57" s="558">
        <v>0</v>
      </c>
      <c r="J57" s="558">
        <v>0</v>
      </c>
      <c r="K57" s="577"/>
      <c r="L57" s="577"/>
      <c r="M57" s="577"/>
      <c r="N57" s="577"/>
    </row>
    <row r="58" spans="1:14" ht="15">
      <c r="A58" s="560" t="str">
        <f>A56&amp;"b"</f>
        <v>28b</v>
      </c>
      <c r="B58" s="557" t="s">
        <v>798</v>
      </c>
      <c r="C58" s="557"/>
      <c r="D58" s="558"/>
      <c r="E58" s="558"/>
      <c r="F58" s="574">
        <f>G36</f>
        <v>0</v>
      </c>
      <c r="G58" s="558">
        <v>0</v>
      </c>
      <c r="H58" s="558">
        <v>0</v>
      </c>
      <c r="I58" s="558">
        <v>0</v>
      </c>
      <c r="J58" s="558">
        <v>0</v>
      </c>
      <c r="K58" s="577"/>
      <c r="L58" s="577"/>
      <c r="M58" s="577"/>
      <c r="N58" s="577"/>
    </row>
    <row r="59" spans="1:14" ht="15">
      <c r="A59" s="560" t="str">
        <f>A56&amp;"..."</f>
        <v>28...</v>
      </c>
      <c r="B59" s="557" t="s">
        <v>798</v>
      </c>
      <c r="C59" s="557"/>
      <c r="D59" s="558"/>
      <c r="E59" s="558"/>
      <c r="F59" s="558">
        <f>G37</f>
        <v>0</v>
      </c>
      <c r="G59" s="558">
        <v>0</v>
      </c>
      <c r="H59" s="558">
        <v>0</v>
      </c>
      <c r="I59" s="558">
        <v>0</v>
      </c>
      <c r="J59" s="558">
        <v>0</v>
      </c>
      <c r="K59" s="577"/>
      <c r="L59" s="577"/>
      <c r="M59" s="577"/>
      <c r="N59" s="577"/>
    </row>
    <row r="60" spans="1:14" ht="15">
      <c r="A60" s="539">
        <f>A56+1</f>
        <v>29</v>
      </c>
      <c r="B60" s="581" t="s">
        <v>811</v>
      </c>
      <c r="C60" s="585" t="str">
        <f>"(sum of lines "&amp;A56&amp;"_)"</f>
        <v>(sum of lines 28_)</v>
      </c>
      <c r="D60" s="586"/>
      <c r="E60" s="586"/>
      <c r="F60" s="591">
        <f>SUM(F56:F59)</f>
        <v>0</v>
      </c>
      <c r="G60" s="591">
        <f>SUM(G56:G59)</f>
        <v>0</v>
      </c>
      <c r="H60" s="591">
        <f>SUM(H56:H59)</f>
        <v>0</v>
      </c>
      <c r="I60" s="591">
        <f>SUM(I56:I59)</f>
        <v>0</v>
      </c>
      <c r="J60" s="591">
        <f>SUM(J56:J59)</f>
        <v>0</v>
      </c>
      <c r="K60" s="528"/>
      <c r="L60" s="528"/>
      <c r="M60" s="528"/>
      <c r="N60" s="528"/>
    </row>
    <row r="61" spans="1:14" ht="15">
      <c r="A61" s="539"/>
      <c r="B61" s="583"/>
      <c r="C61" s="583"/>
      <c r="D61" s="528"/>
      <c r="E61" s="528"/>
      <c r="F61" s="565"/>
      <c r="G61" s="565"/>
      <c r="H61" s="565"/>
      <c r="I61" s="528"/>
      <c r="J61" s="528"/>
      <c r="K61" s="528"/>
      <c r="L61" s="528"/>
      <c r="M61" s="528"/>
      <c r="N61" s="528"/>
    </row>
    <row r="62" spans="1:14" ht="15">
      <c r="A62" s="539">
        <f>+A60+1</f>
        <v>30</v>
      </c>
      <c r="B62" s="557" t="s">
        <v>798</v>
      </c>
      <c r="C62" s="557"/>
      <c r="D62" s="558"/>
      <c r="E62" s="558"/>
      <c r="F62" s="574">
        <f>G41</f>
        <v>0</v>
      </c>
      <c r="G62" s="558">
        <v>0</v>
      </c>
      <c r="H62" s="558">
        <v>0</v>
      </c>
      <c r="I62" s="558">
        <v>0</v>
      </c>
      <c r="J62" s="558">
        <v>0</v>
      </c>
      <c r="K62" s="577"/>
      <c r="L62" s="577"/>
      <c r="M62" s="577"/>
      <c r="N62" s="577"/>
    </row>
    <row r="63" spans="1:14" ht="15">
      <c r="A63" s="560" t="str">
        <f>A62&amp;"a"</f>
        <v>30a</v>
      </c>
      <c r="B63" s="575" t="s">
        <v>798</v>
      </c>
      <c r="C63" s="575"/>
      <c r="D63" s="544"/>
      <c r="E63" s="558"/>
      <c r="F63" s="590">
        <f>G42</f>
        <v>0</v>
      </c>
      <c r="G63" s="558">
        <v>0</v>
      </c>
      <c r="H63" s="558">
        <v>0</v>
      </c>
      <c r="I63" s="558">
        <v>0</v>
      </c>
      <c r="J63" s="558">
        <v>0</v>
      </c>
      <c r="K63" s="577"/>
      <c r="L63" s="577"/>
      <c r="M63" s="577"/>
      <c r="N63" s="577"/>
    </row>
    <row r="64" spans="1:14" ht="15">
      <c r="A64" s="560" t="str">
        <f>A62&amp;"b"</f>
        <v>30b</v>
      </c>
      <c r="B64" s="557" t="s">
        <v>798</v>
      </c>
      <c r="C64" s="557"/>
      <c r="D64" s="558"/>
      <c r="E64" s="558"/>
      <c r="F64" s="574">
        <f>G43</f>
        <v>0</v>
      </c>
      <c r="G64" s="558">
        <v>0</v>
      </c>
      <c r="H64" s="558">
        <v>0</v>
      </c>
      <c r="I64" s="558">
        <v>0</v>
      </c>
      <c r="J64" s="558">
        <v>0</v>
      </c>
      <c r="K64" s="577"/>
      <c r="L64" s="577"/>
      <c r="M64" s="577"/>
      <c r="N64" s="577"/>
    </row>
    <row r="65" spans="1:14" ht="15">
      <c r="A65" s="560" t="str">
        <f>A62&amp;"..."</f>
        <v>30...</v>
      </c>
      <c r="B65" s="579" t="s">
        <v>798</v>
      </c>
      <c r="C65" s="579"/>
      <c r="D65" s="580"/>
      <c r="E65" s="562"/>
      <c r="F65" s="544">
        <v>0</v>
      </c>
      <c r="G65" s="544">
        <v>0</v>
      </c>
      <c r="H65" s="544">
        <v>0</v>
      </c>
      <c r="I65" s="558">
        <v>0</v>
      </c>
      <c r="J65" s="558">
        <v>0</v>
      </c>
      <c r="K65" s="577"/>
      <c r="L65" s="577"/>
      <c r="M65" s="577"/>
      <c r="N65" s="577"/>
    </row>
    <row r="66" spans="1:14" ht="15">
      <c r="A66" s="539">
        <f>A62+1</f>
        <v>31</v>
      </c>
      <c r="B66" s="581" t="s">
        <v>825</v>
      </c>
      <c r="C66" s="585" t="str">
        <f>"(sum of lines "&amp;A62&amp;"_)"</f>
        <v>(sum of lines 30_)</v>
      </c>
      <c r="D66" s="528"/>
      <c r="E66" s="528"/>
      <c r="F66" s="591">
        <f>SUM(F62:F65)</f>
        <v>0</v>
      </c>
      <c r="G66" s="591">
        <f>SUM(G62:G65)</f>
        <v>0</v>
      </c>
      <c r="H66" s="591">
        <f>SUM(H62:H65)</f>
        <v>0</v>
      </c>
      <c r="I66" s="591">
        <f>SUM(I62:I65)</f>
        <v>0</v>
      </c>
      <c r="J66" s="591">
        <f>SUM(J62:J65)</f>
        <v>0</v>
      </c>
      <c r="K66" s="528"/>
      <c r="L66" s="528"/>
      <c r="M66" s="528"/>
      <c r="N66" s="528"/>
    </row>
    <row r="67" spans="1:14" ht="15.75" thickBot="1">
      <c r="A67" s="539">
        <f t="shared" ref="A67:A68" si="6">+A66+1</f>
        <v>32</v>
      </c>
      <c r="B67" s="528" t="s">
        <v>826</v>
      </c>
      <c r="C67" s="528"/>
      <c r="D67" s="528"/>
      <c r="E67" s="585" t="str">
        <f>"(sum of lines "&amp;A60&amp;" &amp; "&amp;A66&amp;")"</f>
        <v>(sum of lines 29 &amp; 31)</v>
      </c>
      <c r="F67" s="564">
        <f>F60+F66</f>
        <v>0</v>
      </c>
      <c r="G67" s="564">
        <f>G60+G66</f>
        <v>0</v>
      </c>
      <c r="H67" s="564">
        <f>H60+H66</f>
        <v>0</v>
      </c>
      <c r="I67" s="564">
        <f>I60+I66</f>
        <v>0</v>
      </c>
      <c r="J67" s="564">
        <f>J60+J66</f>
        <v>0</v>
      </c>
      <c r="K67" s="528"/>
      <c r="L67" s="528"/>
      <c r="M67" s="528"/>
      <c r="N67" s="528"/>
    </row>
    <row r="68" spans="1:14" ht="15.75" thickTop="1">
      <c r="A68" s="539">
        <f t="shared" si="6"/>
        <v>33</v>
      </c>
      <c r="B68" s="528" t="s">
        <v>827</v>
      </c>
      <c r="C68" s="528"/>
      <c r="D68" s="563"/>
      <c r="E68" s="585" t="str">
        <f>"(sum of lines "&amp;A67&amp;G54&amp;" &amp; "&amp;A67&amp;H54&amp;")"</f>
        <v>(sum of lines 32(f) &amp; 32(g))</v>
      </c>
      <c r="F68" s="550"/>
      <c r="G68" s="550"/>
      <c r="H68" s="550">
        <f>G67+H67</f>
        <v>0</v>
      </c>
      <c r="I68" s="550"/>
      <c r="J68" s="550"/>
      <c r="K68" s="592" t="str">
        <f>"To line "&amp;$A$22</f>
        <v>To line 11</v>
      </c>
      <c r="L68" s="528"/>
      <c r="M68" s="528"/>
      <c r="N68" s="528"/>
    </row>
    <row r="69" spans="1:14" ht="15">
      <c r="A69" s="539"/>
      <c r="B69" s="528"/>
      <c r="C69" s="528"/>
      <c r="D69" s="528"/>
      <c r="E69" s="550"/>
      <c r="F69" s="550"/>
      <c r="G69" s="550"/>
      <c r="H69" s="550"/>
      <c r="I69" s="550"/>
      <c r="J69" s="550"/>
      <c r="K69" s="550"/>
      <c r="L69" s="551"/>
      <c r="M69" s="528"/>
      <c r="N69" s="528"/>
    </row>
    <row r="70" spans="1:14" ht="15">
      <c r="A70" s="539">
        <f>A68+1</f>
        <v>34</v>
      </c>
      <c r="B70" s="542" t="s">
        <v>828</v>
      </c>
      <c r="C70" s="528"/>
      <c r="D70" s="528"/>
      <c r="E70" s="550"/>
      <c r="F70" s="550"/>
      <c r="G70" s="550"/>
      <c r="H70" s="550"/>
      <c r="I70" s="550"/>
      <c r="J70" s="550"/>
      <c r="K70" s="550"/>
      <c r="L70" s="551"/>
      <c r="M70" s="528"/>
      <c r="N70" s="528"/>
    </row>
    <row r="71" spans="1:14" ht="105" customHeight="1">
      <c r="A71" s="539">
        <f t="shared" ref="A71:A75" si="7">A70+1</f>
        <v>35</v>
      </c>
      <c r="B71" s="1033" t="s">
        <v>829</v>
      </c>
      <c r="C71" s="1033"/>
      <c r="D71" s="1033"/>
      <c r="E71" s="1033"/>
      <c r="F71" s="1033"/>
      <c r="G71" s="1033"/>
      <c r="H71" s="1033"/>
      <c r="I71" s="1033"/>
      <c r="J71" s="1033"/>
      <c r="K71" s="1033"/>
      <c r="L71" s="1033"/>
      <c r="M71" s="528"/>
      <c r="N71" s="528"/>
    </row>
    <row r="72" spans="1:14" ht="15">
      <c r="A72" s="539"/>
      <c r="B72" s="552" t="s">
        <v>576</v>
      </c>
      <c r="C72" s="553" t="s">
        <v>577</v>
      </c>
      <c r="D72" s="554" t="s">
        <v>793</v>
      </c>
      <c r="E72" s="554" t="s">
        <v>579</v>
      </c>
      <c r="F72" s="554" t="s">
        <v>794</v>
      </c>
      <c r="G72" s="554" t="s">
        <v>581</v>
      </c>
      <c r="H72" s="554" t="s">
        <v>582</v>
      </c>
      <c r="I72" s="554" t="s">
        <v>583</v>
      </c>
      <c r="J72" s="554" t="s">
        <v>584</v>
      </c>
      <c r="K72" s="554" t="s">
        <v>608</v>
      </c>
      <c r="L72" s="554" t="s">
        <v>609</v>
      </c>
      <c r="M72" s="528"/>
      <c r="N72" s="528"/>
    </row>
    <row r="73" spans="1:14" ht="86.25">
      <c r="A73" s="539">
        <f>A71+1</f>
        <v>36</v>
      </c>
      <c r="B73" s="555"/>
      <c r="C73" s="555"/>
      <c r="D73" s="555" t="s">
        <v>830</v>
      </c>
      <c r="E73" s="555" t="s">
        <v>831</v>
      </c>
      <c r="F73" s="555" t="s">
        <v>832</v>
      </c>
      <c r="G73" s="555" t="s">
        <v>833</v>
      </c>
      <c r="H73" s="555" t="s">
        <v>834</v>
      </c>
      <c r="I73" s="555" t="s">
        <v>835</v>
      </c>
      <c r="J73" s="555" t="s">
        <v>836</v>
      </c>
      <c r="K73" s="555" t="s">
        <v>837</v>
      </c>
      <c r="L73" s="555" t="s">
        <v>838</v>
      </c>
      <c r="M73" s="550"/>
      <c r="N73" s="550"/>
    </row>
    <row r="74" spans="1:14" ht="15">
      <c r="A74" s="539">
        <f t="shared" si="7"/>
        <v>37</v>
      </c>
      <c r="B74" s="526"/>
      <c r="C74" s="526"/>
      <c r="D74" s="593"/>
      <c r="E74" s="594"/>
      <c r="F74" s="595" t="s">
        <v>839</v>
      </c>
      <c r="G74" s="596" t="s">
        <v>840</v>
      </c>
      <c r="H74" s="595" t="s">
        <v>841</v>
      </c>
      <c r="I74" s="594"/>
      <c r="J74" s="597" t="s">
        <v>842</v>
      </c>
      <c r="K74" s="595" t="s">
        <v>843</v>
      </c>
      <c r="L74" s="595" t="s">
        <v>844</v>
      </c>
      <c r="M74" s="550"/>
      <c r="N74" s="550"/>
    </row>
    <row r="75" spans="1:14" ht="15">
      <c r="A75" s="539">
        <f t="shared" si="7"/>
        <v>38</v>
      </c>
      <c r="B75" s="575" t="s">
        <v>798</v>
      </c>
      <c r="C75" s="598"/>
      <c r="D75" s="599"/>
      <c r="E75" s="600"/>
      <c r="F75" s="593">
        <f>D75*E75</f>
        <v>0</v>
      </c>
      <c r="G75" s="600"/>
      <c r="H75" s="593">
        <f>F75*G75</f>
        <v>0</v>
      </c>
      <c r="I75" s="600"/>
      <c r="J75" s="593">
        <f>-D75*I75</f>
        <v>0</v>
      </c>
      <c r="K75" s="593">
        <f>F75+J75</f>
        <v>0</v>
      </c>
      <c r="L75" s="593">
        <f>K75*G75</f>
        <v>0</v>
      </c>
      <c r="M75" s="592" t="str">
        <f>"To line "&amp;$A$22</f>
        <v>To line 11</v>
      </c>
      <c r="N75" s="565"/>
    </row>
    <row r="76" spans="1:14" ht="15">
      <c r="A76" s="560" t="str">
        <f>A75&amp;"…"</f>
        <v>38…</v>
      </c>
      <c r="B76" s="575" t="s">
        <v>798</v>
      </c>
      <c r="C76" s="598"/>
      <c r="D76" s="599"/>
      <c r="E76" s="600"/>
      <c r="F76" s="593">
        <f>D76*E76</f>
        <v>0</v>
      </c>
      <c r="G76" s="600"/>
      <c r="H76" s="593">
        <f>F76*G76</f>
        <v>0</v>
      </c>
      <c r="I76" s="600"/>
      <c r="J76" s="593">
        <f>-D76*I76</f>
        <v>0</v>
      </c>
      <c r="K76" s="593">
        <f>F76+J76</f>
        <v>0</v>
      </c>
      <c r="L76" s="593">
        <f>K76*G76</f>
        <v>0</v>
      </c>
      <c r="M76" s="592" t="str">
        <f>"To line "&amp;$A$22</f>
        <v>To line 11</v>
      </c>
      <c r="N76" s="565"/>
    </row>
    <row r="77" spans="1:14" ht="15.75" thickBot="1">
      <c r="A77" s="539"/>
      <c r="B77" s="549"/>
      <c r="C77" s="549"/>
      <c r="D77" s="549"/>
      <c r="E77" s="549"/>
      <c r="F77" s="549"/>
      <c r="G77" s="549"/>
      <c r="H77" s="549"/>
      <c r="I77" s="549"/>
      <c r="J77" s="549"/>
      <c r="K77" s="549"/>
      <c r="L77" s="549"/>
      <c r="M77" s="549"/>
      <c r="N77" s="549"/>
    </row>
    <row r="78" spans="1:14" ht="15">
      <c r="A78" s="539">
        <f>A75+1</f>
        <v>39</v>
      </c>
      <c r="B78" s="533" t="s">
        <v>845</v>
      </c>
      <c r="C78" s="534"/>
      <c r="D78" s="535"/>
      <c r="E78" s="536"/>
      <c r="F78" s="534"/>
      <c r="G78" s="534"/>
      <c r="H78" s="535"/>
      <c r="I78" s="534"/>
      <c r="J78" s="537"/>
      <c r="K78" s="538"/>
      <c r="L78" s="533"/>
      <c r="M78" s="533"/>
      <c r="N78" s="533"/>
    </row>
    <row r="79" spans="1:14" ht="108" customHeight="1">
      <c r="A79" s="539">
        <f>A78+1</f>
        <v>40</v>
      </c>
      <c r="B79" s="1034" t="s">
        <v>846</v>
      </c>
      <c r="C79" s="1034"/>
      <c r="D79" s="1034"/>
      <c r="E79" s="1034"/>
      <c r="F79" s="1034"/>
      <c r="G79" s="1034"/>
      <c r="H79" s="1034"/>
      <c r="I79" s="1034"/>
      <c r="J79" s="1034"/>
      <c r="K79" s="1034"/>
      <c r="L79" s="1034"/>
      <c r="M79" s="533"/>
      <c r="N79" s="533"/>
    </row>
    <row r="80" spans="1:14" ht="15">
      <c r="A80" s="539"/>
      <c r="B80" s="533"/>
      <c r="C80" s="534"/>
      <c r="D80" s="535"/>
      <c r="E80" s="536"/>
      <c r="F80" s="534"/>
      <c r="G80" s="534"/>
      <c r="H80" s="535"/>
      <c r="I80" s="534"/>
      <c r="J80" s="537"/>
      <c r="K80" s="538"/>
      <c r="L80" s="533"/>
      <c r="M80" s="533"/>
      <c r="N80" s="533"/>
    </row>
    <row r="81" spans="1:14" ht="15">
      <c r="A81" s="539">
        <f>A79+1</f>
        <v>41</v>
      </c>
      <c r="B81" s="533" t="s">
        <v>847</v>
      </c>
      <c r="C81" s="535"/>
      <c r="D81" s="535"/>
      <c r="E81" s="533"/>
      <c r="F81" s="545" t="s">
        <v>848</v>
      </c>
      <c r="G81" s="546"/>
      <c r="H81" s="536"/>
      <c r="I81" s="535"/>
      <c r="J81" s="601" t="s">
        <v>849</v>
      </c>
      <c r="K81" s="602"/>
      <c r="L81" s="533"/>
      <c r="M81" s="533"/>
      <c r="N81" s="533"/>
    </row>
    <row r="82" spans="1:14" ht="15">
      <c r="A82" s="539"/>
      <c r="B82" s="536"/>
      <c r="C82" s="535"/>
      <c r="D82" s="535"/>
      <c r="E82" s="535"/>
      <c r="F82" s="535"/>
      <c r="G82" s="535"/>
      <c r="H82" s="535"/>
      <c r="I82" s="535"/>
      <c r="J82" s="535"/>
      <c r="K82" s="533"/>
      <c r="L82" s="533"/>
      <c r="M82" s="533"/>
      <c r="N82" s="533"/>
    </row>
    <row r="83" spans="1:14" ht="15">
      <c r="A83" s="538">
        <f>A81+1</f>
        <v>42</v>
      </c>
      <c r="B83" s="1041" t="s">
        <v>850</v>
      </c>
      <c r="C83" s="1042"/>
      <c r="D83" s="1042"/>
      <c r="E83" s="1042"/>
      <c r="F83" s="1042"/>
      <c r="G83" s="1042"/>
      <c r="H83" s="1042"/>
      <c r="I83" s="1042"/>
      <c r="J83" s="1042"/>
      <c r="K83" s="1042"/>
      <c r="L83" s="1042"/>
      <c r="M83" s="533"/>
      <c r="N83" s="533"/>
    </row>
    <row r="84" spans="1:14" ht="15">
      <c r="A84" s="539"/>
      <c r="B84" s="552" t="s">
        <v>576</v>
      </c>
      <c r="C84" s="533"/>
      <c r="D84" s="533"/>
      <c r="E84" s="553" t="s">
        <v>577</v>
      </c>
      <c r="F84" s="554" t="s">
        <v>578</v>
      </c>
      <c r="G84" s="554"/>
      <c r="H84" s="554"/>
      <c r="I84" s="554"/>
      <c r="J84" s="554"/>
      <c r="K84" s="554"/>
      <c r="L84" s="554"/>
      <c r="M84" s="528"/>
      <c r="N84" s="528"/>
    </row>
    <row r="85" spans="1:14" ht="28.5">
      <c r="A85" s="539">
        <f>A83+1</f>
        <v>43</v>
      </c>
      <c r="B85" s="603" t="s">
        <v>785</v>
      </c>
      <c r="C85" s="533"/>
      <c r="D85" s="533"/>
      <c r="E85" s="603" t="s">
        <v>851</v>
      </c>
      <c r="F85" s="604" t="s">
        <v>852</v>
      </c>
      <c r="G85" s="604"/>
      <c r="H85" s="604"/>
      <c r="I85" s="604"/>
      <c r="J85" s="604"/>
      <c r="K85" s="604"/>
      <c r="L85" s="604"/>
      <c r="M85" s="533"/>
      <c r="N85" s="533"/>
    </row>
    <row r="86" spans="1:14" ht="15">
      <c r="A86" s="539">
        <f t="shared" ref="A86:A100" si="8">A85+1</f>
        <v>44</v>
      </c>
      <c r="B86" s="536">
        <v>190</v>
      </c>
      <c r="C86" s="533"/>
      <c r="D86" s="533"/>
      <c r="E86" s="605"/>
      <c r="F86" s="602"/>
      <c r="G86" s="547"/>
      <c r="H86" s="547"/>
      <c r="I86" s="547"/>
      <c r="J86" s="547"/>
      <c r="K86" s="547"/>
      <c r="L86" s="547"/>
      <c r="M86" s="533"/>
      <c r="N86" s="533"/>
    </row>
    <row r="87" spans="1:14" ht="15">
      <c r="A87" s="539">
        <f t="shared" si="8"/>
        <v>45</v>
      </c>
      <c r="B87" s="536">
        <v>281</v>
      </c>
      <c r="C87" s="533"/>
      <c r="D87" s="533"/>
      <c r="E87" s="606"/>
      <c r="F87" s="602"/>
      <c r="G87" s="547"/>
      <c r="H87" s="547"/>
      <c r="I87" s="547"/>
      <c r="J87" s="547"/>
      <c r="K87" s="547"/>
      <c r="L87" s="547"/>
      <c r="M87" s="528"/>
      <c r="N87" s="528"/>
    </row>
    <row r="88" spans="1:14" ht="15">
      <c r="A88" s="539">
        <f t="shared" si="8"/>
        <v>46</v>
      </c>
      <c r="B88" s="536">
        <v>282</v>
      </c>
      <c r="C88" s="533"/>
      <c r="D88" s="533"/>
      <c r="E88" s="606"/>
      <c r="F88" s="602"/>
      <c r="G88" s="547"/>
      <c r="H88" s="547"/>
      <c r="I88" s="547"/>
      <c r="J88" s="547"/>
      <c r="K88" s="547"/>
      <c r="L88" s="547"/>
      <c r="M88" s="528"/>
      <c r="N88" s="528"/>
    </row>
    <row r="89" spans="1:14" ht="15">
      <c r="A89" s="539">
        <f t="shared" si="8"/>
        <v>47</v>
      </c>
      <c r="B89" s="536">
        <v>283</v>
      </c>
      <c r="C89" s="533"/>
      <c r="D89" s="533"/>
      <c r="E89" s="606"/>
      <c r="F89" s="602"/>
      <c r="G89" s="547"/>
      <c r="H89" s="547"/>
      <c r="I89" s="547"/>
      <c r="J89" s="547"/>
      <c r="K89" s="547"/>
      <c r="L89" s="547"/>
      <c r="M89" s="528"/>
      <c r="N89" s="528"/>
    </row>
    <row r="90" spans="1:14" ht="15">
      <c r="A90" s="539">
        <f t="shared" si="8"/>
        <v>48</v>
      </c>
      <c r="B90" s="536" t="s">
        <v>853</v>
      </c>
      <c r="C90" s="533"/>
      <c r="D90" s="533"/>
      <c r="E90" s="606"/>
      <c r="F90" s="602"/>
      <c r="G90" s="547"/>
      <c r="H90" s="547"/>
      <c r="I90" s="547"/>
      <c r="J90" s="547"/>
      <c r="K90" s="547"/>
      <c r="L90" s="547"/>
      <c r="M90" s="528"/>
      <c r="N90" s="528"/>
    </row>
    <row r="91" spans="1:14" ht="15">
      <c r="A91" s="539">
        <f t="shared" si="8"/>
        <v>49</v>
      </c>
      <c r="B91" s="536" t="s">
        <v>854</v>
      </c>
      <c r="C91" s="533"/>
      <c r="D91" s="533"/>
      <c r="E91" s="606"/>
      <c r="F91" s="602"/>
      <c r="G91" s="547"/>
      <c r="H91" s="547"/>
      <c r="I91" s="547"/>
      <c r="J91" s="547"/>
      <c r="K91" s="547"/>
      <c r="L91" s="547"/>
      <c r="M91" s="528"/>
      <c r="N91" s="528"/>
    </row>
    <row r="92" spans="1:14" ht="15">
      <c r="A92" s="539">
        <f t="shared" si="8"/>
        <v>50</v>
      </c>
      <c r="B92" s="536" t="s">
        <v>855</v>
      </c>
      <c r="C92" s="533"/>
      <c r="D92" s="533"/>
      <c r="E92" s="606"/>
      <c r="F92" s="602"/>
      <c r="G92" s="547"/>
      <c r="H92" s="547"/>
      <c r="I92" s="547"/>
      <c r="J92" s="547"/>
      <c r="K92" s="547"/>
      <c r="L92" s="547"/>
      <c r="M92" s="528"/>
      <c r="N92" s="528"/>
    </row>
    <row r="93" spans="1:14" ht="15">
      <c r="A93" s="539">
        <f t="shared" si="8"/>
        <v>51</v>
      </c>
      <c r="B93" s="536" t="s">
        <v>856</v>
      </c>
      <c r="C93" s="533"/>
      <c r="D93" s="533"/>
      <c r="E93" s="606"/>
      <c r="F93" s="602"/>
      <c r="G93" s="547"/>
      <c r="H93" s="547"/>
      <c r="I93" s="547"/>
      <c r="J93" s="547"/>
      <c r="K93" s="547"/>
      <c r="L93" s="547"/>
      <c r="M93" s="528"/>
      <c r="N93" s="528"/>
    </row>
    <row r="94" spans="1:14" ht="15">
      <c r="A94" s="539">
        <f t="shared" si="8"/>
        <v>52</v>
      </c>
      <c r="B94" s="536" t="s">
        <v>857</v>
      </c>
      <c r="C94" s="533"/>
      <c r="D94" s="533"/>
      <c r="E94" s="606"/>
      <c r="F94" s="602"/>
      <c r="G94" s="547"/>
      <c r="H94" s="547"/>
      <c r="I94" s="547"/>
      <c r="J94" s="547"/>
      <c r="K94" s="547"/>
      <c r="L94" s="547"/>
      <c r="M94" s="528"/>
      <c r="N94" s="528"/>
    </row>
    <row r="95" spans="1:14" ht="15">
      <c r="A95" s="539">
        <f t="shared" si="8"/>
        <v>53</v>
      </c>
      <c r="B95" s="536" t="s">
        <v>858</v>
      </c>
      <c r="C95" s="533"/>
      <c r="D95" s="533"/>
      <c r="E95" s="606"/>
      <c r="F95" s="602"/>
      <c r="G95" s="547"/>
      <c r="H95" s="547"/>
      <c r="I95" s="547"/>
      <c r="J95" s="547"/>
      <c r="K95" s="547"/>
      <c r="L95" s="547"/>
      <c r="M95" s="528"/>
      <c r="N95" s="528"/>
    </row>
    <row r="96" spans="1:14" ht="15">
      <c r="A96" s="539">
        <f t="shared" si="8"/>
        <v>54</v>
      </c>
      <c r="B96" s="536" t="s">
        <v>859</v>
      </c>
      <c r="C96" s="533"/>
      <c r="D96" s="533"/>
      <c r="E96" s="606"/>
      <c r="F96" s="602"/>
      <c r="G96" s="547"/>
      <c r="H96" s="547"/>
      <c r="I96" s="547"/>
      <c r="J96" s="547"/>
      <c r="K96" s="547"/>
      <c r="L96" s="547"/>
      <c r="M96" s="528"/>
      <c r="N96" s="528"/>
    </row>
    <row r="97" spans="1:14" ht="15">
      <c r="A97" s="539">
        <f t="shared" si="8"/>
        <v>55</v>
      </c>
      <c r="B97" s="536" t="s">
        <v>860</v>
      </c>
      <c r="C97" s="533"/>
      <c r="D97" s="533"/>
      <c r="E97" s="606"/>
      <c r="F97" s="602"/>
      <c r="G97" s="547"/>
      <c r="H97" s="547"/>
      <c r="I97" s="547"/>
      <c r="J97" s="547"/>
      <c r="K97" s="547"/>
      <c r="L97" s="547"/>
      <c r="M97" s="528"/>
      <c r="N97" s="528"/>
    </row>
    <row r="98" spans="1:14" ht="15">
      <c r="A98" s="539">
        <f t="shared" si="8"/>
        <v>56</v>
      </c>
      <c r="B98" s="536" t="s">
        <v>861</v>
      </c>
      <c r="C98" s="533"/>
      <c r="D98" s="533"/>
      <c r="E98" s="606"/>
      <c r="F98" s="602"/>
      <c r="G98" s="547"/>
      <c r="H98" s="547"/>
      <c r="I98" s="547"/>
      <c r="J98" s="547"/>
      <c r="K98" s="547"/>
      <c r="L98" s="547"/>
      <c r="M98" s="528"/>
      <c r="N98" s="528"/>
    </row>
    <row r="99" spans="1:14" ht="15">
      <c r="A99" s="539">
        <f t="shared" si="8"/>
        <v>57</v>
      </c>
      <c r="B99" s="536" t="s">
        <v>862</v>
      </c>
      <c r="C99" s="533"/>
      <c r="D99" s="533"/>
      <c r="E99" s="606"/>
      <c r="F99" s="602"/>
      <c r="G99" s="547"/>
      <c r="H99" s="547"/>
      <c r="I99" s="547"/>
      <c r="J99" s="547"/>
      <c r="K99" s="547"/>
      <c r="L99" s="547"/>
      <c r="M99" s="528"/>
      <c r="N99" s="528"/>
    </row>
    <row r="100" spans="1:14" ht="15">
      <c r="A100" s="539">
        <f t="shared" si="8"/>
        <v>58</v>
      </c>
      <c r="B100" s="536" t="s">
        <v>863</v>
      </c>
      <c r="C100" s="533"/>
      <c r="D100" s="533"/>
      <c r="E100" s="605"/>
      <c r="F100" s="602"/>
      <c r="G100" s="547"/>
      <c r="H100" s="547"/>
      <c r="I100" s="547"/>
      <c r="J100" s="547"/>
      <c r="K100" s="547"/>
      <c r="L100" s="547"/>
      <c r="M100" s="533"/>
      <c r="N100" s="533"/>
    </row>
    <row r="101" spans="1:14" ht="15">
      <c r="A101" s="539">
        <f t="shared" ref="A101:A102" si="9">+A100+1</f>
        <v>59</v>
      </c>
      <c r="B101" s="536" t="s">
        <v>864</v>
      </c>
      <c r="C101" s="533"/>
      <c r="D101" s="533"/>
      <c r="E101" s="605"/>
      <c r="F101" s="602"/>
      <c r="G101" s="547"/>
      <c r="H101" s="547"/>
      <c r="I101" s="547"/>
      <c r="J101" s="547"/>
      <c r="K101" s="547"/>
      <c r="L101" s="547"/>
      <c r="M101" s="533"/>
      <c r="N101" s="533"/>
    </row>
    <row r="102" spans="1:14" ht="15.75" thickBot="1">
      <c r="A102" s="539">
        <f t="shared" si="9"/>
        <v>60</v>
      </c>
      <c r="B102" s="528" t="s">
        <v>50</v>
      </c>
      <c r="C102" s="563" t="str">
        <f>"(sum of lines "&amp;A86&amp;" - "&amp;A101&amp;")"</f>
        <v>(sum of lines 44 - 59)</v>
      </c>
      <c r="D102" s="575"/>
      <c r="E102" s="548">
        <f>SUM(E86:E101)</f>
        <v>0</v>
      </c>
      <c r="F102" s="533"/>
      <c r="G102" s="533"/>
      <c r="H102" s="533"/>
      <c r="I102" s="533"/>
      <c r="J102" s="533"/>
      <c r="K102" s="533"/>
      <c r="L102" s="533"/>
      <c r="M102" s="533"/>
      <c r="N102" s="533"/>
    </row>
    <row r="103" spans="1:14" ht="15.75" thickTop="1">
      <c r="A103" s="539"/>
      <c r="B103" s="533"/>
      <c r="C103" s="533"/>
      <c r="D103" s="533"/>
      <c r="E103" s="533"/>
      <c r="F103" s="533"/>
      <c r="G103" s="535"/>
      <c r="H103" s="535"/>
      <c r="I103" s="535"/>
      <c r="J103" s="535"/>
      <c r="K103" s="533"/>
      <c r="L103" s="528"/>
      <c r="M103" s="528"/>
      <c r="N103" s="528"/>
    </row>
    <row r="104" spans="1:14" ht="15">
      <c r="A104" s="539">
        <f>A102+1</f>
        <v>61</v>
      </c>
      <c r="B104" s="1035" t="s">
        <v>865</v>
      </c>
      <c r="C104" s="1035"/>
      <c r="D104" s="1035"/>
      <c r="E104" s="1035"/>
      <c r="F104" s="1035"/>
      <c r="G104" s="1035"/>
      <c r="H104" s="1035"/>
      <c r="I104" s="1035"/>
      <c r="J104" s="1035"/>
      <c r="K104" s="1035"/>
      <c r="L104" s="1035"/>
      <c r="M104" s="535"/>
      <c r="N104" s="535"/>
    </row>
    <row r="105" spans="1:14" ht="15.75" thickBot="1">
      <c r="A105" s="539"/>
      <c r="B105" s="607"/>
      <c r="C105" s="607"/>
      <c r="D105" s="607"/>
      <c r="E105" s="607"/>
      <c r="F105" s="607"/>
      <c r="G105" s="607"/>
      <c r="H105" s="607"/>
      <c r="I105" s="607"/>
      <c r="J105" s="607"/>
      <c r="K105" s="607"/>
      <c r="L105" s="607"/>
      <c r="M105" s="607"/>
      <c r="N105" s="607"/>
    </row>
    <row r="106" spans="1:14" ht="15">
      <c r="A106" s="539">
        <f>A104+1</f>
        <v>62</v>
      </c>
      <c r="B106" s="533" t="s">
        <v>866</v>
      </c>
      <c r="C106" s="545" t="s">
        <v>848</v>
      </c>
      <c r="D106" s="546"/>
      <c r="E106" s="536"/>
      <c r="F106" s="535"/>
      <c r="G106" s="526"/>
      <c r="H106" s="526"/>
      <c r="I106" s="526"/>
      <c r="J106" s="526"/>
      <c r="K106" s="601" t="s">
        <v>849</v>
      </c>
      <c r="L106" s="602"/>
      <c r="M106" s="526"/>
      <c r="N106" s="526"/>
    </row>
    <row r="107" spans="1:14" ht="15">
      <c r="A107" s="539"/>
      <c r="B107" s="526"/>
      <c r="C107" s="526"/>
      <c r="D107" s="526"/>
      <c r="E107" s="526"/>
      <c r="F107" s="526"/>
      <c r="G107" s="526"/>
      <c r="H107" s="526"/>
      <c r="I107" s="526"/>
      <c r="J107" s="526"/>
      <c r="K107" s="526"/>
      <c r="L107" s="526"/>
      <c r="M107" s="526"/>
      <c r="N107" s="526"/>
    </row>
    <row r="108" spans="1:14" ht="15">
      <c r="A108" s="539">
        <f>A106+1</f>
        <v>63</v>
      </c>
      <c r="B108" s="1035" t="s">
        <v>865</v>
      </c>
      <c r="C108" s="1035"/>
      <c r="D108" s="1035"/>
      <c r="E108" s="1035"/>
      <c r="F108" s="1035"/>
      <c r="G108" s="1035"/>
      <c r="H108" s="1035"/>
      <c r="I108" s="1035"/>
      <c r="J108" s="1035"/>
      <c r="K108" s="1035"/>
      <c r="L108" s="1035"/>
      <c r="M108" s="526"/>
      <c r="N108" s="526"/>
    </row>
    <row r="109" spans="1:14" ht="15">
      <c r="A109" s="534"/>
      <c r="B109" s="534"/>
      <c r="C109" s="534"/>
      <c r="D109" s="534"/>
      <c r="E109" s="534"/>
      <c r="F109" s="534"/>
      <c r="G109" s="534"/>
      <c r="H109" s="534"/>
      <c r="I109" s="534"/>
      <c r="J109" s="534"/>
      <c r="K109" s="534"/>
      <c r="L109" s="534"/>
      <c r="M109" s="534"/>
      <c r="N109" s="533"/>
    </row>
    <row r="110" spans="1:14" ht="15">
      <c r="A110" s="539">
        <f>A108+1</f>
        <v>64</v>
      </c>
      <c r="B110" s="533" t="s">
        <v>866</v>
      </c>
      <c r="C110" s="545" t="s">
        <v>848</v>
      </c>
      <c r="D110" s="546"/>
      <c r="E110" s="536"/>
      <c r="F110" s="535"/>
      <c r="G110" s="526"/>
      <c r="H110" s="526"/>
      <c r="I110" s="526"/>
      <c r="J110" s="526"/>
      <c r="K110" s="601" t="s">
        <v>849</v>
      </c>
      <c r="L110" s="602"/>
      <c r="M110" s="533"/>
      <c r="N110" s="533"/>
    </row>
    <row r="111" spans="1:14" ht="15">
      <c r="A111" s="539"/>
      <c r="B111" s="526"/>
      <c r="C111" s="526"/>
      <c r="D111" s="526"/>
      <c r="E111" s="526"/>
      <c r="F111" s="526"/>
      <c r="G111" s="526"/>
      <c r="H111" s="526"/>
      <c r="I111" s="526"/>
      <c r="J111" s="526"/>
      <c r="K111" s="526"/>
      <c r="L111" s="526"/>
      <c r="M111" s="533"/>
      <c r="N111" s="533"/>
    </row>
    <row r="112" spans="1:14" ht="135.75" customHeight="1">
      <c r="A112" s="539">
        <f>A110+1</f>
        <v>65</v>
      </c>
      <c r="B112" s="1034" t="s">
        <v>867</v>
      </c>
      <c r="C112" s="1034"/>
      <c r="D112" s="1034"/>
      <c r="E112" s="1034"/>
      <c r="F112" s="1034"/>
      <c r="G112" s="1034"/>
      <c r="H112" s="1034"/>
      <c r="I112" s="1034"/>
      <c r="J112" s="1034"/>
      <c r="K112" s="1034"/>
      <c r="L112" s="1034"/>
      <c r="M112" s="533"/>
      <c r="N112" s="533"/>
    </row>
    <row r="113" spans="1:14" ht="15">
      <c r="A113" s="539"/>
      <c r="B113" s="526"/>
      <c r="C113" s="526"/>
      <c r="D113" s="526"/>
      <c r="E113" s="526"/>
      <c r="F113" s="526"/>
      <c r="G113" s="526"/>
      <c r="H113" s="526"/>
      <c r="I113" s="526"/>
      <c r="J113" s="526"/>
      <c r="K113" s="526"/>
      <c r="L113" s="526"/>
      <c r="M113" s="526"/>
      <c r="N113" s="526"/>
    </row>
    <row r="114" spans="1:14" ht="15">
      <c r="A114" s="539">
        <f>A112+1</f>
        <v>66</v>
      </c>
      <c r="B114" s="1040" t="s">
        <v>868</v>
      </c>
      <c r="C114" s="1040"/>
      <c r="D114" s="1040"/>
      <c r="E114" s="1040"/>
      <c r="F114" s="1040"/>
      <c r="G114" s="1040"/>
      <c r="H114" s="1040"/>
      <c r="I114" s="1040"/>
      <c r="J114" s="1040"/>
      <c r="K114" s="1040"/>
      <c r="L114" s="1040"/>
      <c r="M114" s="526"/>
      <c r="N114" s="526"/>
    </row>
    <row r="115" spans="1:14" ht="15">
      <c r="A115" s="539"/>
      <c r="B115" s="526"/>
      <c r="C115" s="526"/>
      <c r="D115" s="526"/>
      <c r="E115" s="526"/>
      <c r="F115" s="526"/>
      <c r="G115" s="526"/>
      <c r="H115" s="526"/>
      <c r="I115" s="526"/>
      <c r="J115" s="526"/>
      <c r="K115" s="526"/>
      <c r="L115" s="526"/>
      <c r="M115" s="526"/>
      <c r="N115" s="526"/>
    </row>
    <row r="116" spans="1:14" ht="93.75" customHeight="1">
      <c r="A116" s="539">
        <f>+A114+1</f>
        <v>67</v>
      </c>
      <c r="B116" s="1034" t="s">
        <v>869</v>
      </c>
      <c r="C116" s="1034"/>
      <c r="D116" s="1034"/>
      <c r="E116" s="1034"/>
      <c r="F116" s="1034"/>
      <c r="G116" s="1034"/>
      <c r="H116" s="1034"/>
      <c r="I116" s="1034"/>
      <c r="J116" s="1034"/>
      <c r="K116" s="1034"/>
      <c r="L116" s="1034"/>
      <c r="M116" s="526"/>
      <c r="N116" s="526"/>
    </row>
    <row r="117" spans="1:14" ht="15">
      <c r="A117" s="539"/>
      <c r="B117" s="526"/>
      <c r="C117" s="526"/>
      <c r="D117" s="526"/>
      <c r="E117" s="526"/>
      <c r="F117" s="526"/>
      <c r="G117" s="526"/>
      <c r="H117" s="526"/>
      <c r="I117" s="526"/>
      <c r="J117" s="526"/>
      <c r="K117" s="526"/>
      <c r="L117" s="526"/>
      <c r="M117" s="526"/>
      <c r="N117" s="526"/>
    </row>
    <row r="118" spans="1:14" ht="15">
      <c r="A118" s="539">
        <f>+A116+1</f>
        <v>68</v>
      </c>
      <c r="B118" s="1040" t="s">
        <v>870</v>
      </c>
      <c r="C118" s="1040"/>
      <c r="D118" s="1040"/>
      <c r="E118" s="1040"/>
      <c r="F118" s="1040"/>
      <c r="G118" s="1040"/>
      <c r="H118" s="1040"/>
      <c r="I118" s="1040"/>
      <c r="J118" s="1040"/>
      <c r="K118" s="1040"/>
      <c r="L118" s="1040"/>
      <c r="M118" s="526"/>
      <c r="N118" s="526"/>
    </row>
    <row r="119" spans="1:14" ht="15">
      <c r="A119" s="539"/>
      <c r="B119" s="526"/>
      <c r="C119" s="526"/>
      <c r="D119" s="526"/>
      <c r="E119" s="526"/>
      <c r="F119" s="526"/>
      <c r="G119" s="526"/>
      <c r="H119" s="526"/>
      <c r="I119" s="526"/>
      <c r="J119" s="526"/>
      <c r="K119" s="526"/>
      <c r="L119" s="526"/>
      <c r="M119" s="526"/>
      <c r="N119" s="526"/>
    </row>
    <row r="120" spans="1:14" ht="45.75" customHeight="1">
      <c r="A120" s="1037">
        <f>+A118+1</f>
        <v>69</v>
      </c>
      <c r="B120" s="1038" t="s">
        <v>871</v>
      </c>
      <c r="C120" s="1038"/>
      <c r="D120" s="1038"/>
      <c r="E120" s="1038"/>
      <c r="F120" s="1038"/>
      <c r="G120" s="1038"/>
      <c r="H120" s="1038"/>
      <c r="I120" s="1038"/>
      <c r="J120" s="1038"/>
      <c r="K120" s="1038"/>
      <c r="L120" s="1038"/>
      <c r="M120" s="526"/>
      <c r="N120" s="526"/>
    </row>
    <row r="121" spans="1:14" ht="15">
      <c r="A121" s="1037"/>
      <c r="B121" s="1039" t="s">
        <v>872</v>
      </c>
      <c r="C121" s="1039"/>
      <c r="D121" s="1039"/>
      <c r="E121" s="1039"/>
      <c r="F121" s="1039"/>
      <c r="G121" s="1039"/>
      <c r="H121" s="1039"/>
      <c r="I121" s="1039"/>
      <c r="J121" s="1039"/>
      <c r="K121" s="1039"/>
      <c r="L121" s="1039"/>
      <c r="M121" s="526"/>
      <c r="N121" s="526"/>
    </row>
    <row r="122" spans="1:14" ht="15">
      <c r="A122" s="539"/>
      <c r="B122" s="526"/>
      <c r="C122" s="526"/>
      <c r="D122" s="526"/>
      <c r="E122" s="526"/>
      <c r="F122" s="526"/>
      <c r="G122" s="526"/>
      <c r="H122" s="526"/>
      <c r="I122" s="526"/>
      <c r="J122" s="526"/>
      <c r="K122" s="526"/>
      <c r="L122" s="526"/>
      <c r="M122" s="526"/>
      <c r="N122" s="526"/>
    </row>
    <row r="123" spans="1:14" ht="15">
      <c r="A123" s="560">
        <f>+A120+1</f>
        <v>70</v>
      </c>
      <c r="B123" s="1040" t="s">
        <v>873</v>
      </c>
      <c r="C123" s="1040"/>
      <c r="D123" s="1040"/>
      <c r="E123" s="1040"/>
      <c r="F123" s="1040"/>
      <c r="G123" s="1040"/>
      <c r="H123" s="1040"/>
      <c r="I123" s="1040"/>
      <c r="J123" s="1040"/>
      <c r="K123" s="1040"/>
      <c r="L123" s="1040"/>
      <c r="M123" s="526"/>
      <c r="N123" s="526"/>
    </row>
  </sheetData>
  <mergeCells count="18">
    <mergeCell ref="A120:A121"/>
    <mergeCell ref="B120:L120"/>
    <mergeCell ref="B121:L121"/>
    <mergeCell ref="B123:L123"/>
    <mergeCell ref="B79:L79"/>
    <mergeCell ref="B83:L83"/>
    <mergeCell ref="B104:L104"/>
    <mergeCell ref="B108:L108"/>
    <mergeCell ref="B112:L112"/>
    <mergeCell ref="B114:L114"/>
    <mergeCell ref="B116:L116"/>
    <mergeCell ref="B118:L118"/>
    <mergeCell ref="B71:L71"/>
    <mergeCell ref="B6:N6"/>
    <mergeCell ref="B7:N7"/>
    <mergeCell ref="B16:N16"/>
    <mergeCell ref="B48:N48"/>
    <mergeCell ref="B51:N51"/>
  </mergeCells>
  <pageMargins left="0.7" right="0.7" top="0.75" bottom="0.75" header="0.3" footer="0.3"/>
  <pageSetup scale="57" fitToHeight="0" orientation="landscape" r:id="rId1"/>
  <rowBreaks count="3" manualBreakCount="3">
    <brk id="28" max="16383" man="1"/>
    <brk id="69" max="16383" man="1"/>
    <brk id="10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Q107"/>
  <sheetViews>
    <sheetView view="pageBreakPreview" zoomScaleNormal="100" zoomScaleSheetLayoutView="100" workbookViewId="0"/>
  </sheetViews>
  <sheetFormatPr defaultRowHeight="12.75"/>
  <cols>
    <col min="1" max="1" width="10.6640625" customWidth="1"/>
    <col min="2" max="2" width="19.33203125" customWidth="1"/>
    <col min="3" max="3" width="9.5" customWidth="1"/>
    <col min="4" max="5" width="19.33203125" customWidth="1"/>
    <col min="6" max="6" width="13.1640625" customWidth="1"/>
    <col min="7" max="7" width="16.33203125" customWidth="1"/>
    <col min="8" max="9" width="19.33203125" customWidth="1"/>
    <col min="10" max="10" width="3.6640625" customWidth="1"/>
    <col min="11" max="12" width="18.83203125" customWidth="1"/>
    <col min="13" max="15" width="20.33203125" customWidth="1"/>
    <col min="16" max="16" width="18.83203125" customWidth="1"/>
  </cols>
  <sheetData>
    <row r="1" spans="1:17" ht="15">
      <c r="A1" s="608" t="s">
        <v>3</v>
      </c>
      <c r="B1" s="608"/>
      <c r="C1" s="608"/>
      <c r="D1" s="608"/>
      <c r="E1" s="608"/>
      <c r="F1" s="608"/>
      <c r="G1" s="608"/>
      <c r="H1" s="608"/>
      <c r="I1" s="608"/>
      <c r="J1" s="608"/>
      <c r="K1" s="608"/>
      <c r="L1" s="520"/>
      <c r="M1" s="520"/>
      <c r="N1" s="520"/>
      <c r="O1" s="520"/>
      <c r="P1" s="520"/>
      <c r="Q1" s="516"/>
    </row>
    <row r="2" spans="1:17" ht="15">
      <c r="A2" s="608" t="s">
        <v>874</v>
      </c>
      <c r="B2" s="525"/>
      <c r="C2" s="525"/>
      <c r="D2" s="525"/>
      <c r="E2" s="525"/>
      <c r="F2" s="525"/>
      <c r="G2" s="525"/>
      <c r="H2" s="525"/>
      <c r="I2" s="525"/>
      <c r="J2" s="525"/>
      <c r="K2" s="525"/>
      <c r="L2" s="533"/>
      <c r="M2" s="533"/>
      <c r="N2" s="533"/>
      <c r="O2" s="533"/>
      <c r="P2" s="533"/>
      <c r="Q2" s="516"/>
    </row>
    <row r="3" spans="1:17" ht="14.25">
      <c r="A3" s="525" t="s">
        <v>875</v>
      </c>
      <c r="B3" s="609"/>
      <c r="C3" s="609"/>
      <c r="D3" s="609"/>
      <c r="E3" s="609"/>
      <c r="F3" s="609"/>
      <c r="G3" s="609"/>
      <c r="H3" s="609"/>
      <c r="I3" s="517"/>
      <c r="J3" s="517"/>
      <c r="K3" s="533"/>
      <c r="L3" s="538"/>
      <c r="M3" s="533"/>
      <c r="N3" s="533"/>
      <c r="O3" s="533"/>
      <c r="P3" s="533"/>
      <c r="Q3" s="517"/>
    </row>
    <row r="4" spans="1:17" ht="15">
      <c r="A4" s="529">
        <f>'Att 10 - Excess-Def Summary'!A3</f>
        <v>2026</v>
      </c>
      <c r="B4" s="529" t="str">
        <f>'Att 10 - Excess-Def Summary'!B3</f>
        <v>Projection</v>
      </c>
      <c r="C4" s="610"/>
      <c r="D4" s="609"/>
      <c r="E4" s="609"/>
      <c r="F4" s="609"/>
      <c r="G4" s="609"/>
      <c r="H4" s="609"/>
      <c r="I4" s="517"/>
      <c r="J4" s="517"/>
      <c r="K4" s="537"/>
      <c r="L4" s="538"/>
      <c r="M4" s="533"/>
      <c r="N4" s="533"/>
      <c r="O4" s="533"/>
      <c r="P4" s="533"/>
      <c r="Q4" s="517"/>
    </row>
    <row r="5" spans="1:17">
      <c r="A5" s="611"/>
      <c r="B5" s="611"/>
      <c r="C5" s="611"/>
      <c r="D5" s="611"/>
      <c r="E5" s="611"/>
      <c r="F5" s="611"/>
      <c r="G5" s="611"/>
      <c r="H5" s="611"/>
      <c r="I5" s="611"/>
      <c r="J5" s="611"/>
      <c r="K5" s="611"/>
      <c r="L5" s="611"/>
      <c r="M5" s="611"/>
      <c r="N5" s="611"/>
      <c r="O5" s="611"/>
      <c r="P5" s="611"/>
      <c r="Q5" s="518"/>
    </row>
    <row r="6" spans="1:17" ht="15">
      <c r="A6" s="612" t="s">
        <v>449</v>
      </c>
      <c r="B6" s="613"/>
      <c r="C6" s="613"/>
      <c r="D6" s="613"/>
      <c r="E6" s="613"/>
      <c r="F6" s="613"/>
      <c r="G6" s="613"/>
      <c r="H6" s="613"/>
      <c r="I6" s="613"/>
      <c r="J6" s="613"/>
      <c r="K6" s="537"/>
      <c r="L6" s="538"/>
      <c r="M6" s="533"/>
      <c r="N6" s="533"/>
      <c r="O6" s="533"/>
      <c r="P6" s="533"/>
      <c r="Q6" s="517"/>
    </row>
    <row r="7" spans="1:17" ht="15">
      <c r="A7" s="613">
        <v>1</v>
      </c>
      <c r="B7" s="614" t="s">
        <v>876</v>
      </c>
      <c r="C7" s="517"/>
      <c r="D7" s="613"/>
      <c r="E7" s="517"/>
      <c r="F7" s="615">
        <v>2026</v>
      </c>
      <c r="G7" s="613"/>
      <c r="H7" s="613"/>
      <c r="I7" s="613"/>
      <c r="J7" s="613"/>
      <c r="K7" s="537"/>
      <c r="L7" s="538"/>
      <c r="M7" s="533"/>
      <c r="N7" s="533"/>
      <c r="O7" s="533"/>
      <c r="P7" s="533"/>
      <c r="Q7" s="517"/>
    </row>
    <row r="8" spans="1:17" ht="15">
      <c r="A8" s="613">
        <f>+A7+1</f>
        <v>2</v>
      </c>
      <c r="B8" s="616" t="s">
        <v>877</v>
      </c>
      <c r="C8" s="616"/>
      <c r="D8" s="616"/>
      <c r="E8" s="616"/>
      <c r="F8" s="617">
        <v>365</v>
      </c>
      <c r="G8" s="616"/>
      <c r="H8" s="616"/>
      <c r="I8" s="616"/>
      <c r="J8" s="616"/>
      <c r="K8" s="537"/>
      <c r="L8" s="538"/>
      <c r="M8" s="533"/>
      <c r="N8" s="533"/>
      <c r="O8" s="533"/>
      <c r="P8" s="533"/>
      <c r="Q8" s="519"/>
    </row>
    <row r="9" spans="1:17" ht="15">
      <c r="A9" s="613"/>
      <c r="B9" s="616"/>
      <c r="C9" s="616"/>
      <c r="D9" s="616"/>
      <c r="E9" s="616"/>
      <c r="F9" s="616"/>
      <c r="G9" s="616"/>
      <c r="H9" s="616"/>
      <c r="I9" s="616"/>
      <c r="J9" s="616"/>
      <c r="K9" s="537"/>
      <c r="L9" s="538"/>
      <c r="M9" s="533"/>
      <c r="N9" s="533"/>
      <c r="O9" s="533"/>
      <c r="P9" s="533"/>
      <c r="Q9" s="519"/>
    </row>
    <row r="10" spans="1:17" ht="45.75" customHeight="1">
      <c r="A10" s="613"/>
      <c r="B10" s="1043" t="s">
        <v>878</v>
      </c>
      <c r="C10" s="1043"/>
      <c r="D10" s="1043"/>
      <c r="E10" s="1043"/>
      <c r="F10" s="1043"/>
      <c r="G10" s="1043"/>
      <c r="H10" s="1043"/>
      <c r="I10" s="1043"/>
      <c r="J10" s="616"/>
      <c r="K10" s="537"/>
      <c r="L10" s="538"/>
      <c r="M10" s="533"/>
      <c r="N10" s="533"/>
      <c r="O10" s="533"/>
      <c r="P10" s="533"/>
      <c r="Q10" s="519"/>
    </row>
    <row r="11" spans="1:17" ht="15">
      <c r="A11" s="618"/>
      <c r="B11" s="611"/>
      <c r="C11" s="611"/>
      <c r="D11" s="611"/>
      <c r="E11" s="611"/>
      <c r="F11" s="611"/>
      <c r="G11" s="611"/>
      <c r="H11" s="611"/>
      <c r="I11" s="611"/>
      <c r="J11" s="611"/>
      <c r="K11" s="611"/>
      <c r="L11" s="611"/>
      <c r="M11" s="611"/>
      <c r="N11" s="611"/>
      <c r="O11" s="611"/>
      <c r="P11" s="611"/>
      <c r="Q11" s="518"/>
    </row>
    <row r="12" spans="1:17" ht="120.75" customHeight="1">
      <c r="A12" s="619">
        <f>+A8+1</f>
        <v>3</v>
      </c>
      <c r="B12" s="1043" t="s">
        <v>879</v>
      </c>
      <c r="C12" s="1043"/>
      <c r="D12" s="1043"/>
      <c r="E12" s="1043"/>
      <c r="F12" s="1043"/>
      <c r="G12" s="1043"/>
      <c r="H12" s="1043"/>
      <c r="I12" s="1043"/>
      <c r="J12" s="620"/>
      <c r="K12" s="537"/>
      <c r="L12" s="538"/>
      <c r="M12" s="533"/>
      <c r="N12" s="533"/>
      <c r="O12" s="533"/>
      <c r="P12" s="533"/>
      <c r="Q12" s="519"/>
    </row>
    <row r="13" spans="1:17" ht="15">
      <c r="A13" s="613"/>
      <c r="B13" s="517"/>
      <c r="C13" s="616"/>
      <c r="D13" s="616"/>
      <c r="E13" s="616"/>
      <c r="F13" s="616"/>
      <c r="G13" s="616"/>
      <c r="H13" s="616"/>
      <c r="I13" s="621"/>
      <c r="J13" s="616"/>
      <c r="K13" s="537"/>
      <c r="L13" s="538"/>
      <c r="M13" s="533"/>
      <c r="N13" s="533"/>
      <c r="O13" s="533"/>
      <c r="P13" s="533"/>
      <c r="Q13" s="519"/>
    </row>
    <row r="14" spans="1:17" ht="15">
      <c r="A14" s="613">
        <f>A12+1</f>
        <v>4</v>
      </c>
      <c r="B14" s="622" t="s">
        <v>880</v>
      </c>
      <c r="C14" s="622"/>
      <c r="D14" s="622"/>
      <c r="E14" s="622"/>
      <c r="F14" s="616"/>
      <c r="G14" s="616"/>
      <c r="H14" s="616"/>
      <c r="I14" s="616"/>
      <c r="J14" s="616"/>
      <c r="K14" s="537"/>
      <c r="L14" s="538"/>
      <c r="M14" s="533"/>
      <c r="N14" s="533"/>
      <c r="O14" s="533"/>
      <c r="P14" s="533"/>
      <c r="Q14" s="519"/>
    </row>
    <row r="15" spans="1:17" ht="15">
      <c r="A15" s="613"/>
      <c r="B15" s="622"/>
      <c r="C15" s="622"/>
      <c r="D15" s="622"/>
      <c r="E15" s="622"/>
      <c r="F15" s="616"/>
      <c r="G15" s="616"/>
      <c r="H15" s="616"/>
      <c r="I15" s="616"/>
      <c r="J15" s="616"/>
      <c r="K15" s="537"/>
      <c r="L15" s="537"/>
      <c r="M15" s="537"/>
      <c r="N15" s="537"/>
      <c r="O15" s="537"/>
      <c r="P15" s="537"/>
      <c r="Q15" s="519"/>
    </row>
    <row r="16" spans="1:17" ht="30">
      <c r="A16" s="613">
        <f>A14+1</f>
        <v>5</v>
      </c>
      <c r="B16" s="622"/>
      <c r="C16" s="622"/>
      <c r="D16" s="622"/>
      <c r="E16" s="616"/>
      <c r="F16" s="616"/>
      <c r="G16" s="623" t="s">
        <v>881</v>
      </c>
      <c r="H16" s="616"/>
      <c r="I16" s="616"/>
      <c r="J16" s="616"/>
      <c r="K16" s="537"/>
      <c r="L16" s="537"/>
      <c r="M16" s="537"/>
      <c r="N16" s="537"/>
      <c r="O16" s="537"/>
      <c r="P16" s="537"/>
      <c r="Q16" s="519"/>
    </row>
    <row r="17" spans="1:17" ht="15">
      <c r="A17" s="613">
        <f t="shared" ref="A17:A22" si="0">+A16+1</f>
        <v>6</v>
      </c>
      <c r="B17" s="614" t="s">
        <v>882</v>
      </c>
      <c r="C17" s="614"/>
      <c r="D17" s="614"/>
      <c r="E17" s="616"/>
      <c r="F17" s="616"/>
      <c r="G17" s="624">
        <v>0</v>
      </c>
      <c r="H17" s="625"/>
      <c r="I17" s="616"/>
      <c r="J17" s="616"/>
      <c r="K17" s="537"/>
      <c r="L17" s="537"/>
      <c r="M17" s="537"/>
      <c r="N17" s="537"/>
      <c r="O17" s="537"/>
      <c r="P17" s="537"/>
      <c r="Q17" s="519"/>
    </row>
    <row r="18" spans="1:17" ht="15">
      <c r="A18" s="613">
        <f t="shared" si="0"/>
        <v>7</v>
      </c>
      <c r="B18" s="614" t="s">
        <v>883</v>
      </c>
      <c r="C18" s="614"/>
      <c r="D18" s="614"/>
      <c r="E18" s="616"/>
      <c r="F18" s="616"/>
      <c r="G18" s="624">
        <v>0</v>
      </c>
      <c r="H18" s="625"/>
      <c r="I18" s="616"/>
      <c r="J18" s="616"/>
      <c r="K18" s="537"/>
      <c r="L18" s="537"/>
      <c r="M18" s="537"/>
      <c r="N18" s="537"/>
      <c r="O18" s="537"/>
      <c r="P18" s="537"/>
      <c r="Q18" s="519"/>
    </row>
    <row r="19" spans="1:17" ht="15">
      <c r="A19" s="613">
        <f t="shared" si="0"/>
        <v>8</v>
      </c>
      <c r="B19" s="614" t="s">
        <v>884</v>
      </c>
      <c r="C19" s="614"/>
      <c r="D19" s="614"/>
      <c r="E19" s="616"/>
      <c r="F19" s="616"/>
      <c r="G19" s="626">
        <v>0</v>
      </c>
      <c r="H19" s="625"/>
      <c r="I19" s="616"/>
      <c r="J19" s="616"/>
      <c r="K19" s="537"/>
      <c r="L19" s="537"/>
      <c r="M19" s="537"/>
      <c r="N19" s="537"/>
      <c r="O19" s="537"/>
      <c r="P19" s="537"/>
      <c r="Q19" s="519"/>
    </row>
    <row r="20" spans="1:17" ht="15">
      <c r="A20" s="613">
        <f t="shared" si="0"/>
        <v>9</v>
      </c>
      <c r="B20" s="614" t="s">
        <v>885</v>
      </c>
      <c r="C20" s="614"/>
      <c r="D20" s="614"/>
      <c r="E20" s="616"/>
      <c r="F20" s="616"/>
      <c r="G20" s="627">
        <f>+G17-G19-G18</f>
        <v>0</v>
      </c>
      <c r="H20" s="625"/>
      <c r="I20" s="616"/>
      <c r="J20" s="616"/>
      <c r="K20" s="537"/>
      <c r="L20" s="537"/>
      <c r="M20" s="537"/>
      <c r="N20" s="537"/>
      <c r="O20" s="537"/>
      <c r="P20" s="537"/>
      <c r="Q20" s="519"/>
    </row>
    <row r="21" spans="1:17" ht="15">
      <c r="A21" s="613">
        <f t="shared" si="0"/>
        <v>10</v>
      </c>
      <c r="B21" s="614" t="s">
        <v>886</v>
      </c>
      <c r="C21" s="614"/>
      <c r="D21" s="614"/>
      <c r="E21" s="616"/>
      <c r="F21" s="616"/>
      <c r="G21" s="626">
        <v>0</v>
      </c>
      <c r="H21" s="625"/>
      <c r="I21" s="627"/>
      <c r="J21" s="616"/>
      <c r="K21" s="537"/>
      <c r="L21" s="537"/>
      <c r="M21" s="537"/>
      <c r="N21" s="537"/>
      <c r="O21" s="537"/>
      <c r="P21" s="537"/>
      <c r="Q21" s="519"/>
    </row>
    <row r="22" spans="1:17" ht="15.75" thickBot="1">
      <c r="A22" s="613">
        <f t="shared" si="0"/>
        <v>11</v>
      </c>
      <c r="B22" s="614" t="s">
        <v>887</v>
      </c>
      <c r="C22" s="614"/>
      <c r="D22" s="614"/>
      <c r="E22" s="616"/>
      <c r="F22" s="616"/>
      <c r="G22" s="628">
        <f>+G20-G21</f>
        <v>0</v>
      </c>
      <c r="H22" s="625"/>
      <c r="I22" s="627"/>
      <c r="J22" s="616"/>
      <c r="K22" s="537"/>
      <c r="L22" s="537"/>
      <c r="M22" s="537"/>
      <c r="N22" s="537"/>
      <c r="O22" s="537"/>
      <c r="P22" s="537"/>
      <c r="Q22" s="519"/>
    </row>
    <row r="23" spans="1:17" ht="15.75" thickTop="1">
      <c r="A23" s="613"/>
      <c r="B23" s="614"/>
      <c r="C23" s="614"/>
      <c r="D23" s="614"/>
      <c r="E23" s="616"/>
      <c r="F23" s="616"/>
      <c r="G23" s="627"/>
      <c r="H23" s="625"/>
      <c r="I23" s="616"/>
      <c r="J23" s="616"/>
      <c r="K23" s="537"/>
      <c r="L23" s="537"/>
      <c r="M23" s="537"/>
      <c r="N23" s="537"/>
      <c r="O23" s="537"/>
      <c r="P23" s="537"/>
      <c r="Q23" s="519"/>
    </row>
    <row r="24" spans="1:17" ht="15">
      <c r="A24" s="613">
        <f>+A22+1</f>
        <v>12</v>
      </c>
      <c r="B24" s="614" t="s">
        <v>888</v>
      </c>
      <c r="C24" s="614"/>
      <c r="D24" s="614"/>
      <c r="E24" s="616"/>
      <c r="F24" s="616"/>
      <c r="G24" s="624">
        <v>0</v>
      </c>
      <c r="H24" s="625"/>
      <c r="I24" s="616"/>
      <c r="J24" s="616"/>
      <c r="K24" s="537"/>
      <c r="L24" s="537"/>
      <c r="M24" s="537"/>
      <c r="N24" s="537"/>
      <c r="O24" s="537"/>
      <c r="P24" s="537"/>
      <c r="Q24" s="519"/>
    </row>
    <row r="25" spans="1:17" ht="15">
      <c r="A25" s="613">
        <f>+A24+1</f>
        <v>13</v>
      </c>
      <c r="B25" s="614" t="s">
        <v>883</v>
      </c>
      <c r="C25" s="614"/>
      <c r="D25" s="614"/>
      <c r="E25" s="616"/>
      <c r="F25" s="616"/>
      <c r="G25" s="624">
        <v>0</v>
      </c>
      <c r="H25" s="625"/>
      <c r="I25" s="616"/>
      <c r="J25" s="616"/>
      <c r="K25" s="537"/>
      <c r="L25" s="537"/>
      <c r="M25" s="537"/>
      <c r="N25" s="537"/>
      <c r="O25" s="537"/>
      <c r="P25" s="537"/>
      <c r="Q25" s="519"/>
    </row>
    <row r="26" spans="1:17" ht="15">
      <c r="A26" s="613">
        <f>+A25+1</f>
        <v>14</v>
      </c>
      <c r="B26" s="614" t="s">
        <v>884</v>
      </c>
      <c r="C26" s="614"/>
      <c r="D26" s="614"/>
      <c r="E26" s="616"/>
      <c r="F26" s="616"/>
      <c r="G26" s="626">
        <v>0</v>
      </c>
      <c r="H26" s="625"/>
      <c r="I26" s="616"/>
      <c r="J26" s="616"/>
      <c r="K26" s="537"/>
      <c r="L26" s="537"/>
      <c r="M26" s="537"/>
      <c r="N26" s="537"/>
      <c r="O26" s="537"/>
      <c r="P26" s="537"/>
      <c r="Q26" s="519"/>
    </row>
    <row r="27" spans="1:17" ht="15">
      <c r="A27" s="613">
        <f>+A26+1</f>
        <v>15</v>
      </c>
      <c r="B27" s="614" t="s">
        <v>885</v>
      </c>
      <c r="C27" s="614"/>
      <c r="D27" s="614"/>
      <c r="E27" s="616"/>
      <c r="F27" s="616"/>
      <c r="G27" s="627">
        <f>+G24-G26</f>
        <v>0</v>
      </c>
      <c r="H27" s="625"/>
      <c r="I27" s="616"/>
      <c r="J27" s="616"/>
      <c r="K27" s="537"/>
      <c r="L27" s="537"/>
      <c r="M27" s="537"/>
      <c r="N27" s="537"/>
      <c r="O27" s="537"/>
      <c r="P27" s="537"/>
      <c r="Q27" s="519"/>
    </row>
    <row r="28" spans="1:17" ht="15">
      <c r="A28" s="613">
        <f>+A27+1</f>
        <v>16</v>
      </c>
      <c r="B28" s="614" t="s">
        <v>889</v>
      </c>
      <c r="C28" s="614"/>
      <c r="D28" s="614"/>
      <c r="E28" s="616"/>
      <c r="F28" s="616"/>
      <c r="G28" s="626">
        <v>0</v>
      </c>
      <c r="H28" s="625"/>
      <c r="I28" s="616"/>
      <c r="J28" s="616"/>
      <c r="K28" s="537"/>
      <c r="L28" s="537"/>
      <c r="M28" s="537"/>
      <c r="N28" s="537"/>
      <c r="O28" s="537"/>
      <c r="P28" s="537"/>
      <c r="Q28" s="519"/>
    </row>
    <row r="29" spans="1:17" ht="15.75" thickBot="1">
      <c r="A29" s="613">
        <f>+A28+1</f>
        <v>17</v>
      </c>
      <c r="B29" s="614" t="s">
        <v>890</v>
      </c>
      <c r="C29" s="614"/>
      <c r="D29" s="614"/>
      <c r="E29" s="616"/>
      <c r="F29" s="616"/>
      <c r="G29" s="628">
        <f>+G27-G28</f>
        <v>0</v>
      </c>
      <c r="H29" s="625"/>
      <c r="I29" s="616"/>
      <c r="J29" s="616"/>
      <c r="K29" s="537"/>
      <c r="L29" s="537"/>
      <c r="M29" s="537"/>
      <c r="N29" s="537"/>
      <c r="O29" s="537"/>
      <c r="P29" s="537"/>
      <c r="Q29" s="519"/>
    </row>
    <row r="30" spans="1:17" ht="15.75" thickTop="1">
      <c r="A30" s="613"/>
      <c r="B30" s="614"/>
      <c r="C30" s="614"/>
      <c r="D30" s="614"/>
      <c r="E30" s="616"/>
      <c r="F30" s="616"/>
      <c r="G30" s="627"/>
      <c r="H30" s="625"/>
      <c r="I30" s="616"/>
      <c r="J30" s="616"/>
      <c r="K30" s="537"/>
      <c r="L30" s="537"/>
      <c r="M30" s="537"/>
      <c r="N30" s="537"/>
      <c r="O30" s="537"/>
      <c r="P30" s="537"/>
      <c r="Q30" s="519"/>
    </row>
    <row r="31" spans="1:17" ht="15">
      <c r="A31" s="613">
        <f>+A29+1</f>
        <v>18</v>
      </c>
      <c r="B31" s="614" t="s">
        <v>891</v>
      </c>
      <c r="C31" s="614"/>
      <c r="D31" s="614"/>
      <c r="E31" s="616"/>
      <c r="F31" s="616"/>
      <c r="G31" s="627">
        <f>P51</f>
        <v>0</v>
      </c>
      <c r="H31" s="517" t="str">
        <f>"From Line "&amp;A51&amp;P36</f>
        <v>From Line 36(n)</v>
      </c>
      <c r="I31" s="616"/>
      <c r="J31" s="616"/>
      <c r="K31" s="537"/>
      <c r="L31" s="537"/>
      <c r="M31" s="537"/>
      <c r="N31" s="537"/>
      <c r="O31" s="537"/>
      <c r="P31" s="537"/>
      <c r="Q31" s="519"/>
    </row>
    <row r="32" spans="1:17" ht="15">
      <c r="A32" s="613">
        <f>+A31+1</f>
        <v>19</v>
      </c>
      <c r="B32" s="614" t="s">
        <v>892</v>
      </c>
      <c r="C32" s="614"/>
      <c r="D32" s="614"/>
      <c r="E32" s="616"/>
      <c r="F32" s="616"/>
      <c r="G32" s="627">
        <f>+(G22+G29)/2</f>
        <v>0</v>
      </c>
      <c r="H32" s="625"/>
      <c r="I32" s="616"/>
      <c r="J32" s="616"/>
      <c r="K32" s="537"/>
      <c r="L32" s="537"/>
      <c r="M32" s="537"/>
      <c r="N32" s="537"/>
      <c r="O32" s="537"/>
      <c r="P32" s="537"/>
      <c r="Q32" s="519"/>
    </row>
    <row r="33" spans="1:17" ht="15.75" thickBot="1">
      <c r="A33" s="613">
        <f>+A32+1</f>
        <v>20</v>
      </c>
      <c r="B33" s="614" t="s">
        <v>893</v>
      </c>
      <c r="C33" s="614"/>
      <c r="D33" s="614"/>
      <c r="E33" s="616"/>
      <c r="F33" s="616"/>
      <c r="G33" s="628">
        <f>+G31+G32</f>
        <v>0</v>
      </c>
      <c r="H33" s="517" t="s">
        <v>894</v>
      </c>
      <c r="I33" s="616"/>
      <c r="J33" s="616"/>
      <c r="K33" s="537"/>
      <c r="L33" s="537"/>
      <c r="M33" s="537"/>
      <c r="N33" s="537"/>
      <c r="O33" s="537"/>
      <c r="P33" s="537"/>
      <c r="Q33" s="519"/>
    </row>
    <row r="34" spans="1:17" ht="15.75" thickTop="1">
      <c r="A34" s="613"/>
      <c r="B34" s="622"/>
      <c r="C34" s="622"/>
      <c r="D34" s="622"/>
      <c r="E34" s="616"/>
      <c r="F34" s="629"/>
      <c r="G34" s="616"/>
      <c r="H34" s="616"/>
      <c r="I34" s="621"/>
      <c r="J34" s="625"/>
      <c r="K34" s="537"/>
      <c r="L34" s="537"/>
      <c r="M34" s="537"/>
      <c r="N34" s="537"/>
      <c r="O34" s="537"/>
      <c r="P34" s="537"/>
      <c r="Q34" s="519"/>
    </row>
    <row r="35" spans="1:17" ht="15">
      <c r="A35" s="613">
        <f>A33+1</f>
        <v>21</v>
      </c>
      <c r="B35" s="622" t="s">
        <v>880</v>
      </c>
      <c r="C35" s="630"/>
      <c r="D35" s="516"/>
      <c r="E35" s="516"/>
      <c r="F35" s="516"/>
      <c r="G35" s="516"/>
      <c r="H35" s="516"/>
      <c r="I35" s="516"/>
      <c r="J35" s="520"/>
      <c r="K35" s="537" t="s">
        <v>895</v>
      </c>
      <c r="L35" s="537"/>
      <c r="M35" s="537"/>
      <c r="N35" s="537"/>
      <c r="O35" s="537"/>
      <c r="P35" s="537"/>
      <c r="Q35" s="520"/>
    </row>
    <row r="36" spans="1:17" ht="15">
      <c r="A36" s="613"/>
      <c r="B36" s="552" t="s">
        <v>576</v>
      </c>
      <c r="C36" s="553" t="s">
        <v>577</v>
      </c>
      <c r="D36" s="631" t="s">
        <v>793</v>
      </c>
      <c r="E36" s="631" t="s">
        <v>579</v>
      </c>
      <c r="F36" s="631" t="s">
        <v>794</v>
      </c>
      <c r="G36" s="631" t="s">
        <v>581</v>
      </c>
      <c r="H36" s="631" t="s">
        <v>582</v>
      </c>
      <c r="I36" s="631" t="s">
        <v>583</v>
      </c>
      <c r="J36" s="520"/>
      <c r="K36" s="631" t="s">
        <v>584</v>
      </c>
      <c r="L36" s="631" t="s">
        <v>608</v>
      </c>
      <c r="M36" s="631" t="s">
        <v>609</v>
      </c>
      <c r="N36" s="631" t="s">
        <v>896</v>
      </c>
      <c r="O36" s="631" t="s">
        <v>897</v>
      </c>
      <c r="P36" s="631" t="s">
        <v>898</v>
      </c>
      <c r="Q36" s="520"/>
    </row>
    <row r="37" spans="1:17" ht="165">
      <c r="A37" s="619">
        <f>+A35+1</f>
        <v>22</v>
      </c>
      <c r="B37" s="632" t="s">
        <v>570</v>
      </c>
      <c r="C37" s="632" t="s">
        <v>899</v>
      </c>
      <c r="D37" s="633" t="s">
        <v>900</v>
      </c>
      <c r="E37" s="633" t="s">
        <v>901</v>
      </c>
      <c r="F37" s="633" t="s">
        <v>902</v>
      </c>
      <c r="G37" s="633" t="s">
        <v>903</v>
      </c>
      <c r="H37" s="633" t="s">
        <v>904</v>
      </c>
      <c r="I37" s="633" t="s">
        <v>905</v>
      </c>
      <c r="J37" s="520"/>
      <c r="K37" s="633" t="s">
        <v>906</v>
      </c>
      <c r="L37" s="633" t="s">
        <v>907</v>
      </c>
      <c r="M37" s="633" t="s">
        <v>908</v>
      </c>
      <c r="N37" s="633" t="s">
        <v>909</v>
      </c>
      <c r="O37" s="633" t="s">
        <v>910</v>
      </c>
      <c r="P37" s="633" t="s">
        <v>911</v>
      </c>
      <c r="Q37" s="520"/>
    </row>
    <row r="38" spans="1:17" ht="30">
      <c r="A38" s="634">
        <f t="shared" ref="A38:A52" si="1">+A37+1</f>
        <v>23</v>
      </c>
      <c r="B38" s="635"/>
      <c r="C38" s="635"/>
      <c r="D38" s="636" t="s">
        <v>323</v>
      </c>
      <c r="E38" s="636" t="s">
        <v>912</v>
      </c>
      <c r="F38" s="636"/>
      <c r="G38" s="636" t="s">
        <v>913</v>
      </c>
      <c r="H38" s="636" t="s">
        <v>914</v>
      </c>
      <c r="I38" s="636" t="s">
        <v>915</v>
      </c>
      <c r="J38" s="637"/>
      <c r="K38" s="636"/>
      <c r="L38" s="636" t="s">
        <v>916</v>
      </c>
      <c r="M38" s="636" t="s">
        <v>917</v>
      </c>
      <c r="N38" s="636" t="s">
        <v>918</v>
      </c>
      <c r="O38" s="636" t="s">
        <v>919</v>
      </c>
      <c r="P38" s="636" t="s">
        <v>920</v>
      </c>
      <c r="Q38" s="520"/>
    </row>
    <row r="39" spans="1:17" ht="15">
      <c r="A39" s="619">
        <f t="shared" si="1"/>
        <v>24</v>
      </c>
      <c r="B39" s="638" t="s">
        <v>921</v>
      </c>
      <c r="C39" s="639" t="s">
        <v>536</v>
      </c>
      <c r="D39" s="640" t="s">
        <v>922</v>
      </c>
      <c r="E39" s="641">
        <v>0</v>
      </c>
      <c r="F39" s="642" t="s">
        <v>922</v>
      </c>
      <c r="G39" s="642">
        <f>F8</f>
        <v>365</v>
      </c>
      <c r="H39" s="643" t="s">
        <v>922</v>
      </c>
      <c r="I39" s="644">
        <f>E39</f>
        <v>0</v>
      </c>
      <c r="J39" s="520"/>
      <c r="K39" s="640" t="s">
        <v>922</v>
      </c>
      <c r="L39" s="640" t="s">
        <v>922</v>
      </c>
      <c r="M39" s="640" t="s">
        <v>922</v>
      </c>
      <c r="N39" s="640" t="s">
        <v>922</v>
      </c>
      <c r="O39" s="640" t="s">
        <v>922</v>
      </c>
      <c r="P39" s="624">
        <f>G21</f>
        <v>0</v>
      </c>
      <c r="Q39" s="520"/>
    </row>
    <row r="40" spans="1:17" ht="15">
      <c r="A40" s="613">
        <f t="shared" si="1"/>
        <v>25</v>
      </c>
      <c r="B40" s="638" t="s">
        <v>923</v>
      </c>
      <c r="C40" s="639" t="s">
        <v>536</v>
      </c>
      <c r="D40" s="640">
        <v>0</v>
      </c>
      <c r="E40" s="644">
        <f>E39+D40</f>
        <v>0</v>
      </c>
      <c r="F40" s="645"/>
      <c r="G40" s="642">
        <f t="shared" ref="G40:G51" si="2">G39</f>
        <v>365</v>
      </c>
      <c r="H40" s="644">
        <f>IFERROR(D40*F40/G40,0)</f>
        <v>0</v>
      </c>
      <c r="I40" s="644">
        <f>+I39+H40</f>
        <v>0</v>
      </c>
      <c r="J40" s="520"/>
      <c r="K40" s="624">
        <v>0</v>
      </c>
      <c r="L40" s="644">
        <f>K40-D40</f>
        <v>0</v>
      </c>
      <c r="M40" s="644">
        <f t="shared" ref="M40:M51" si="3">IF(AND( D40&gt;=0, K40&gt;=0), IF( L40&gt;=0, H40, K40/ D40* H40), IF(AND( D40&lt;0, K40&lt;0), IF( L40&lt;0,H40, K40/ D40* H40),0))</f>
        <v>0</v>
      </c>
      <c r="N40" s="644">
        <f t="shared" ref="N40:N51" si="4">IF(AND( D40&gt;=0, K40&gt;=0), IF( L40&gt;=0, L40*50%,0), IF(AND( D40&lt;0, K40&lt;0),IF( L40&lt;0, L40*50%,0),0))</f>
        <v>0</v>
      </c>
      <c r="O40" s="644">
        <f t="shared" ref="O40:O51" si="5">IF(AND( D40&gt;=0, K40&lt;=0), K40*50%, IF(AND( D40&lt;0, K40&gt;=0), K40*50%,0))</f>
        <v>0</v>
      </c>
      <c r="P40" s="644">
        <f>P39+M40+N40+O40</f>
        <v>0</v>
      </c>
      <c r="Q40" s="520"/>
    </row>
    <row r="41" spans="1:17" ht="15">
      <c r="A41" s="613">
        <f t="shared" si="1"/>
        <v>26</v>
      </c>
      <c r="B41" s="638" t="s">
        <v>596</v>
      </c>
      <c r="C41" s="639" t="s">
        <v>536</v>
      </c>
      <c r="D41" s="640">
        <v>0</v>
      </c>
      <c r="E41" s="644">
        <f t="shared" ref="E41:E51" si="6">E40+D41</f>
        <v>0</v>
      </c>
      <c r="F41" s="642">
        <v>307</v>
      </c>
      <c r="G41" s="642">
        <f t="shared" si="2"/>
        <v>365</v>
      </c>
      <c r="H41" s="644">
        <f t="shared" ref="H41:H51" si="7">IFERROR(D41*F41/G41,0)</f>
        <v>0</v>
      </c>
      <c r="I41" s="644">
        <f t="shared" ref="I41:I51" si="8">+I40+H41</f>
        <v>0</v>
      </c>
      <c r="J41" s="520"/>
      <c r="K41" s="624">
        <v>0</v>
      </c>
      <c r="L41" s="644">
        <f t="shared" ref="L41:L51" si="9">K41-D41</f>
        <v>0</v>
      </c>
      <c r="M41" s="644">
        <f t="shared" si="3"/>
        <v>0</v>
      </c>
      <c r="N41" s="644">
        <f t="shared" si="4"/>
        <v>0</v>
      </c>
      <c r="O41" s="644">
        <f t="shared" si="5"/>
        <v>0</v>
      </c>
      <c r="P41" s="644">
        <f t="shared" ref="P41:P51" si="10">P40+M41+N41+O41</f>
        <v>0</v>
      </c>
      <c r="Q41" s="520"/>
    </row>
    <row r="42" spans="1:17" ht="15">
      <c r="A42" s="613">
        <f t="shared" si="1"/>
        <v>27</v>
      </c>
      <c r="B42" s="638" t="s">
        <v>924</v>
      </c>
      <c r="C42" s="639" t="s">
        <v>536</v>
      </c>
      <c r="D42" s="640">
        <v>0</v>
      </c>
      <c r="E42" s="644">
        <f t="shared" si="6"/>
        <v>0</v>
      </c>
      <c r="F42" s="642">
        <v>276</v>
      </c>
      <c r="G42" s="642">
        <f t="shared" si="2"/>
        <v>365</v>
      </c>
      <c r="H42" s="644">
        <f t="shared" si="7"/>
        <v>0</v>
      </c>
      <c r="I42" s="644">
        <f t="shared" si="8"/>
        <v>0</v>
      </c>
      <c r="J42" s="520"/>
      <c r="K42" s="624">
        <v>0</v>
      </c>
      <c r="L42" s="644">
        <f t="shared" si="9"/>
        <v>0</v>
      </c>
      <c r="M42" s="644">
        <f t="shared" si="3"/>
        <v>0</v>
      </c>
      <c r="N42" s="644">
        <f t="shared" si="4"/>
        <v>0</v>
      </c>
      <c r="O42" s="644">
        <f t="shared" si="5"/>
        <v>0</v>
      </c>
      <c r="P42" s="644">
        <f t="shared" si="10"/>
        <v>0</v>
      </c>
      <c r="Q42" s="520"/>
    </row>
    <row r="43" spans="1:17" ht="15">
      <c r="A43" s="613">
        <f t="shared" si="1"/>
        <v>28</v>
      </c>
      <c r="B43" s="638" t="s">
        <v>598</v>
      </c>
      <c r="C43" s="639" t="s">
        <v>536</v>
      </c>
      <c r="D43" s="640">
        <v>0</v>
      </c>
      <c r="E43" s="644">
        <f t="shared" si="6"/>
        <v>0</v>
      </c>
      <c r="F43" s="642">
        <v>246</v>
      </c>
      <c r="G43" s="642">
        <f t="shared" si="2"/>
        <v>365</v>
      </c>
      <c r="H43" s="644">
        <f t="shared" si="7"/>
        <v>0</v>
      </c>
      <c r="I43" s="644">
        <f t="shared" si="8"/>
        <v>0</v>
      </c>
      <c r="J43" s="520"/>
      <c r="K43" s="624">
        <v>0</v>
      </c>
      <c r="L43" s="644">
        <f t="shared" si="9"/>
        <v>0</v>
      </c>
      <c r="M43" s="644">
        <f t="shared" si="3"/>
        <v>0</v>
      </c>
      <c r="N43" s="644">
        <f t="shared" si="4"/>
        <v>0</v>
      </c>
      <c r="O43" s="644">
        <f t="shared" si="5"/>
        <v>0</v>
      </c>
      <c r="P43" s="644">
        <f t="shared" si="10"/>
        <v>0</v>
      </c>
      <c r="Q43" s="520"/>
    </row>
    <row r="44" spans="1:17" ht="15">
      <c r="A44" s="613">
        <f t="shared" si="1"/>
        <v>29</v>
      </c>
      <c r="B44" s="638" t="s">
        <v>599</v>
      </c>
      <c r="C44" s="639" t="s">
        <v>536</v>
      </c>
      <c r="D44" s="640">
        <v>0</v>
      </c>
      <c r="E44" s="644">
        <f t="shared" si="6"/>
        <v>0</v>
      </c>
      <c r="F44" s="642">
        <v>215</v>
      </c>
      <c r="G44" s="642">
        <f t="shared" si="2"/>
        <v>365</v>
      </c>
      <c r="H44" s="644">
        <f t="shared" si="7"/>
        <v>0</v>
      </c>
      <c r="I44" s="644">
        <f t="shared" si="8"/>
        <v>0</v>
      </c>
      <c r="J44" s="520"/>
      <c r="K44" s="624">
        <v>0</v>
      </c>
      <c r="L44" s="644">
        <f t="shared" si="9"/>
        <v>0</v>
      </c>
      <c r="M44" s="644">
        <f t="shared" si="3"/>
        <v>0</v>
      </c>
      <c r="N44" s="644">
        <f t="shared" si="4"/>
        <v>0</v>
      </c>
      <c r="O44" s="644">
        <f t="shared" si="5"/>
        <v>0</v>
      </c>
      <c r="P44" s="644">
        <f t="shared" si="10"/>
        <v>0</v>
      </c>
      <c r="Q44" s="520"/>
    </row>
    <row r="45" spans="1:17" ht="15">
      <c r="A45" s="613">
        <f t="shared" si="1"/>
        <v>30</v>
      </c>
      <c r="B45" s="638" t="s">
        <v>600</v>
      </c>
      <c r="C45" s="639" t="s">
        <v>536</v>
      </c>
      <c r="D45" s="640">
        <v>0</v>
      </c>
      <c r="E45" s="644">
        <f t="shared" si="6"/>
        <v>0</v>
      </c>
      <c r="F45" s="642">
        <v>185</v>
      </c>
      <c r="G45" s="642">
        <f t="shared" si="2"/>
        <v>365</v>
      </c>
      <c r="H45" s="644">
        <f t="shared" si="7"/>
        <v>0</v>
      </c>
      <c r="I45" s="644">
        <f t="shared" si="8"/>
        <v>0</v>
      </c>
      <c r="J45" s="520"/>
      <c r="K45" s="624">
        <v>0</v>
      </c>
      <c r="L45" s="644">
        <f t="shared" si="9"/>
        <v>0</v>
      </c>
      <c r="M45" s="644">
        <f t="shared" si="3"/>
        <v>0</v>
      </c>
      <c r="N45" s="644">
        <f t="shared" si="4"/>
        <v>0</v>
      </c>
      <c r="O45" s="644">
        <f t="shared" si="5"/>
        <v>0</v>
      </c>
      <c r="P45" s="644">
        <f t="shared" si="10"/>
        <v>0</v>
      </c>
      <c r="Q45" s="520"/>
    </row>
    <row r="46" spans="1:17" ht="15">
      <c r="A46" s="613">
        <f t="shared" si="1"/>
        <v>31</v>
      </c>
      <c r="B46" s="638" t="s">
        <v>601</v>
      </c>
      <c r="C46" s="639" t="s">
        <v>536</v>
      </c>
      <c r="D46" s="640">
        <v>0</v>
      </c>
      <c r="E46" s="644">
        <f t="shared" si="6"/>
        <v>0</v>
      </c>
      <c r="F46" s="642">
        <v>154</v>
      </c>
      <c r="G46" s="642">
        <f t="shared" si="2"/>
        <v>365</v>
      </c>
      <c r="H46" s="644">
        <f t="shared" si="7"/>
        <v>0</v>
      </c>
      <c r="I46" s="644">
        <f t="shared" si="8"/>
        <v>0</v>
      </c>
      <c r="J46" s="520"/>
      <c r="K46" s="624">
        <v>0</v>
      </c>
      <c r="L46" s="644">
        <f t="shared" si="9"/>
        <v>0</v>
      </c>
      <c r="M46" s="644">
        <f t="shared" si="3"/>
        <v>0</v>
      </c>
      <c r="N46" s="644">
        <f t="shared" si="4"/>
        <v>0</v>
      </c>
      <c r="O46" s="644">
        <f t="shared" si="5"/>
        <v>0</v>
      </c>
      <c r="P46" s="644">
        <f t="shared" si="10"/>
        <v>0</v>
      </c>
      <c r="Q46" s="520"/>
    </row>
    <row r="47" spans="1:17" ht="15">
      <c r="A47" s="613">
        <f t="shared" si="1"/>
        <v>32</v>
      </c>
      <c r="B47" s="638" t="s">
        <v>925</v>
      </c>
      <c r="C47" s="639" t="s">
        <v>536</v>
      </c>
      <c r="D47" s="640">
        <v>0</v>
      </c>
      <c r="E47" s="644">
        <f t="shared" si="6"/>
        <v>0</v>
      </c>
      <c r="F47" s="642">
        <v>123</v>
      </c>
      <c r="G47" s="642">
        <f t="shared" si="2"/>
        <v>365</v>
      </c>
      <c r="H47" s="644">
        <f t="shared" si="7"/>
        <v>0</v>
      </c>
      <c r="I47" s="644">
        <f t="shared" si="8"/>
        <v>0</v>
      </c>
      <c r="J47" s="520"/>
      <c r="K47" s="624">
        <v>0</v>
      </c>
      <c r="L47" s="644">
        <f t="shared" si="9"/>
        <v>0</v>
      </c>
      <c r="M47" s="644">
        <f t="shared" si="3"/>
        <v>0</v>
      </c>
      <c r="N47" s="644">
        <f t="shared" si="4"/>
        <v>0</v>
      </c>
      <c r="O47" s="644">
        <f t="shared" si="5"/>
        <v>0</v>
      </c>
      <c r="P47" s="644">
        <f t="shared" si="10"/>
        <v>0</v>
      </c>
      <c r="Q47" s="520"/>
    </row>
    <row r="48" spans="1:17" ht="15">
      <c r="A48" s="613">
        <f t="shared" si="1"/>
        <v>33</v>
      </c>
      <c r="B48" s="638" t="s">
        <v>603</v>
      </c>
      <c r="C48" s="639" t="s">
        <v>536</v>
      </c>
      <c r="D48" s="640">
        <v>0</v>
      </c>
      <c r="E48" s="644">
        <f t="shared" si="6"/>
        <v>0</v>
      </c>
      <c r="F48" s="642">
        <v>93</v>
      </c>
      <c r="G48" s="642">
        <f t="shared" si="2"/>
        <v>365</v>
      </c>
      <c r="H48" s="644">
        <f t="shared" si="7"/>
        <v>0</v>
      </c>
      <c r="I48" s="644">
        <f t="shared" si="8"/>
        <v>0</v>
      </c>
      <c r="J48" s="520"/>
      <c r="K48" s="624">
        <v>0</v>
      </c>
      <c r="L48" s="644">
        <f t="shared" si="9"/>
        <v>0</v>
      </c>
      <c r="M48" s="644">
        <f t="shared" si="3"/>
        <v>0</v>
      </c>
      <c r="N48" s="644">
        <f t="shared" si="4"/>
        <v>0</v>
      </c>
      <c r="O48" s="644">
        <f t="shared" si="5"/>
        <v>0</v>
      </c>
      <c r="P48" s="644">
        <f t="shared" si="10"/>
        <v>0</v>
      </c>
      <c r="Q48" s="520"/>
    </row>
    <row r="49" spans="1:17" ht="15">
      <c r="A49" s="613">
        <f t="shared" si="1"/>
        <v>34</v>
      </c>
      <c r="B49" s="638" t="s">
        <v>604</v>
      </c>
      <c r="C49" s="639" t="s">
        <v>536</v>
      </c>
      <c r="D49" s="640">
        <v>0</v>
      </c>
      <c r="E49" s="644">
        <f t="shared" si="6"/>
        <v>0</v>
      </c>
      <c r="F49" s="642">
        <v>62</v>
      </c>
      <c r="G49" s="642">
        <f t="shared" si="2"/>
        <v>365</v>
      </c>
      <c r="H49" s="644">
        <f t="shared" si="7"/>
        <v>0</v>
      </c>
      <c r="I49" s="644">
        <f t="shared" si="8"/>
        <v>0</v>
      </c>
      <c r="J49" s="520"/>
      <c r="K49" s="624">
        <v>0</v>
      </c>
      <c r="L49" s="644">
        <f t="shared" si="9"/>
        <v>0</v>
      </c>
      <c r="M49" s="644">
        <f t="shared" si="3"/>
        <v>0</v>
      </c>
      <c r="N49" s="644">
        <f t="shared" si="4"/>
        <v>0</v>
      </c>
      <c r="O49" s="644">
        <f t="shared" si="5"/>
        <v>0</v>
      </c>
      <c r="P49" s="644">
        <f t="shared" si="10"/>
        <v>0</v>
      </c>
      <c r="Q49" s="520"/>
    </row>
    <row r="50" spans="1:17" ht="15">
      <c r="A50" s="613">
        <f t="shared" si="1"/>
        <v>35</v>
      </c>
      <c r="B50" s="638" t="s">
        <v>605</v>
      </c>
      <c r="C50" s="639" t="s">
        <v>536</v>
      </c>
      <c r="D50" s="640">
        <v>0</v>
      </c>
      <c r="E50" s="644">
        <f t="shared" si="6"/>
        <v>0</v>
      </c>
      <c r="F50" s="642">
        <v>32</v>
      </c>
      <c r="G50" s="642">
        <f t="shared" si="2"/>
        <v>365</v>
      </c>
      <c r="H50" s="644">
        <f t="shared" si="7"/>
        <v>0</v>
      </c>
      <c r="I50" s="644">
        <f t="shared" si="8"/>
        <v>0</v>
      </c>
      <c r="J50" s="520"/>
      <c r="K50" s="624">
        <v>0</v>
      </c>
      <c r="L50" s="644">
        <f t="shared" si="9"/>
        <v>0</v>
      </c>
      <c r="M50" s="644">
        <f t="shared" si="3"/>
        <v>0</v>
      </c>
      <c r="N50" s="644">
        <f t="shared" si="4"/>
        <v>0</v>
      </c>
      <c r="O50" s="644">
        <f t="shared" si="5"/>
        <v>0</v>
      </c>
      <c r="P50" s="644">
        <f t="shared" si="10"/>
        <v>0</v>
      </c>
      <c r="Q50" s="520"/>
    </row>
    <row r="51" spans="1:17" ht="15">
      <c r="A51" s="613">
        <f t="shared" si="1"/>
        <v>36</v>
      </c>
      <c r="B51" s="638" t="s">
        <v>594</v>
      </c>
      <c r="C51" s="639" t="s">
        <v>536</v>
      </c>
      <c r="D51" s="640">
        <v>0</v>
      </c>
      <c r="E51" s="644">
        <f t="shared" si="6"/>
        <v>0</v>
      </c>
      <c r="F51" s="642">
        <v>1</v>
      </c>
      <c r="G51" s="642">
        <f t="shared" si="2"/>
        <v>365</v>
      </c>
      <c r="H51" s="644">
        <f t="shared" si="7"/>
        <v>0</v>
      </c>
      <c r="I51" s="646">
        <f t="shared" si="8"/>
        <v>0</v>
      </c>
      <c r="J51" s="520"/>
      <c r="K51" s="624">
        <v>0</v>
      </c>
      <c r="L51" s="644">
        <f t="shared" si="9"/>
        <v>0</v>
      </c>
      <c r="M51" s="644">
        <f t="shared" si="3"/>
        <v>0</v>
      </c>
      <c r="N51" s="644">
        <f t="shared" si="4"/>
        <v>0</v>
      </c>
      <c r="O51" s="644">
        <f t="shared" si="5"/>
        <v>0</v>
      </c>
      <c r="P51" s="644">
        <f t="shared" si="10"/>
        <v>0</v>
      </c>
      <c r="Q51" s="520"/>
    </row>
    <row r="52" spans="1:17" ht="15.75" thickBot="1">
      <c r="A52" s="613">
        <f t="shared" si="1"/>
        <v>37</v>
      </c>
      <c r="B52" s="647" t="s">
        <v>926</v>
      </c>
      <c r="C52" s="648"/>
      <c r="D52" s="649">
        <f>SUM(D40:D51)</f>
        <v>0</v>
      </c>
      <c r="E52" s="650"/>
      <c r="F52" s="650"/>
      <c r="G52" s="650"/>
      <c r="H52" s="650"/>
      <c r="I52" s="644"/>
      <c r="J52" s="520"/>
      <c r="K52" s="651">
        <f>SUM(K40:K51)</f>
        <v>0</v>
      </c>
      <c r="L52" s="651">
        <f>SUM(L40:L51)</f>
        <v>0</v>
      </c>
      <c r="M52" s="520"/>
      <c r="N52" s="520"/>
      <c r="O52" s="520"/>
      <c r="P52" s="520"/>
      <c r="Q52" s="520"/>
    </row>
    <row r="53" spans="1:17" ht="15.75" thickTop="1">
      <c r="A53" s="613"/>
      <c r="B53" s="652"/>
      <c r="C53" s="652"/>
      <c r="D53" s="644"/>
      <c r="E53" s="653"/>
      <c r="F53" s="653"/>
      <c r="G53" s="653"/>
      <c r="H53" s="653"/>
      <c r="I53" s="644"/>
      <c r="J53" s="520"/>
      <c r="K53" s="654"/>
      <c r="L53" s="520"/>
      <c r="M53" s="520"/>
      <c r="N53" s="520"/>
      <c r="O53" s="520"/>
      <c r="P53" s="520"/>
      <c r="Q53" s="520"/>
    </row>
    <row r="54" spans="1:17" ht="15">
      <c r="A54" s="619">
        <f>+A52+1</f>
        <v>38</v>
      </c>
      <c r="B54" s="1044" t="s">
        <v>927</v>
      </c>
      <c r="C54" s="1044"/>
      <c r="D54" s="1044"/>
      <c r="E54" s="1044"/>
      <c r="F54" s="1044"/>
      <c r="G54" s="1044"/>
      <c r="H54" s="1044"/>
      <c r="I54" s="1044"/>
      <c r="J54" s="520"/>
      <c r="K54" s="520"/>
      <c r="L54" s="520"/>
      <c r="M54" s="520"/>
      <c r="N54" s="520"/>
      <c r="O54" s="520"/>
      <c r="P54" s="520"/>
      <c r="Q54" s="520"/>
    </row>
    <row r="55" spans="1:17" ht="15">
      <c r="A55" s="613"/>
      <c r="B55" s="516"/>
      <c r="C55" s="516"/>
      <c r="D55" s="516"/>
      <c r="E55" s="516"/>
      <c r="F55" s="516"/>
      <c r="G55" s="516"/>
      <c r="H55" s="516"/>
      <c r="I55" s="516"/>
      <c r="J55" s="520"/>
      <c r="K55" s="520"/>
      <c r="L55" s="537"/>
      <c r="M55" s="537"/>
      <c r="N55" s="537"/>
      <c r="O55" s="537"/>
      <c r="P55" s="537"/>
      <c r="Q55" s="520"/>
    </row>
    <row r="56" spans="1:17" ht="15">
      <c r="A56" s="613">
        <f>A54+1</f>
        <v>39</v>
      </c>
      <c r="B56" s="622" t="s">
        <v>928</v>
      </c>
      <c r="C56" s="622"/>
      <c r="D56" s="622"/>
      <c r="E56" s="622"/>
      <c r="F56" s="616"/>
      <c r="G56" s="616"/>
      <c r="H56" s="616"/>
      <c r="I56" s="621"/>
      <c r="J56" s="520"/>
      <c r="K56" s="520"/>
      <c r="L56" s="537"/>
      <c r="M56" s="537"/>
      <c r="N56" s="537"/>
      <c r="O56" s="537"/>
      <c r="P56" s="537"/>
      <c r="Q56" s="520"/>
    </row>
    <row r="57" spans="1:17" ht="15">
      <c r="A57" s="613"/>
      <c r="B57" s="622"/>
      <c r="C57" s="622"/>
      <c r="D57" s="622"/>
      <c r="E57" s="622"/>
      <c r="F57" s="616"/>
      <c r="G57" s="616"/>
      <c r="H57" s="616"/>
      <c r="I57" s="621"/>
      <c r="J57" s="520"/>
      <c r="K57" s="520"/>
      <c r="L57" s="537"/>
      <c r="M57" s="537"/>
      <c r="N57" s="537"/>
      <c r="O57" s="537"/>
      <c r="P57" s="537"/>
      <c r="Q57" s="520"/>
    </row>
    <row r="58" spans="1:17" ht="30">
      <c r="A58" s="613">
        <f>A56+1</f>
        <v>40</v>
      </c>
      <c r="B58" s="622"/>
      <c r="C58" s="622"/>
      <c r="D58" s="622"/>
      <c r="E58" s="616"/>
      <c r="F58" s="616"/>
      <c r="G58" s="623" t="s">
        <v>881</v>
      </c>
      <c r="H58" s="616"/>
      <c r="I58" s="520"/>
      <c r="J58" s="520"/>
      <c r="K58" s="520"/>
      <c r="L58" s="537"/>
      <c r="M58" s="537"/>
      <c r="N58" s="537"/>
      <c r="O58" s="537"/>
      <c r="P58" s="537"/>
      <c r="Q58" s="520"/>
    </row>
    <row r="59" spans="1:17" ht="15">
      <c r="A59" s="613">
        <f t="shared" ref="A59:A64" si="11">+A58+1</f>
        <v>41</v>
      </c>
      <c r="B59" s="614" t="s">
        <v>882</v>
      </c>
      <c r="C59" s="614"/>
      <c r="D59" s="614"/>
      <c r="E59" s="616"/>
      <c r="F59" s="616"/>
      <c r="G59" s="624">
        <v>0</v>
      </c>
      <c r="H59" s="625"/>
      <c r="I59" s="520"/>
      <c r="J59" s="520"/>
      <c r="K59" s="520"/>
      <c r="L59" s="537"/>
      <c r="M59" s="537"/>
      <c r="N59" s="537"/>
      <c r="O59" s="537"/>
      <c r="P59" s="537"/>
      <c r="Q59" s="520"/>
    </row>
    <row r="60" spans="1:17" ht="15">
      <c r="A60" s="613">
        <f t="shared" si="11"/>
        <v>42</v>
      </c>
      <c r="B60" s="614" t="s">
        <v>883</v>
      </c>
      <c r="C60" s="614"/>
      <c r="D60" s="614"/>
      <c r="E60" s="616"/>
      <c r="F60" s="616"/>
      <c r="G60" s="624">
        <v>0</v>
      </c>
      <c r="H60" s="625"/>
      <c r="I60" s="520"/>
      <c r="J60" s="520"/>
      <c r="K60" s="520"/>
      <c r="L60" s="537"/>
      <c r="M60" s="537"/>
      <c r="N60" s="537"/>
      <c r="O60" s="537"/>
      <c r="P60" s="537"/>
      <c r="Q60" s="520"/>
    </row>
    <row r="61" spans="1:17" ht="15">
      <c r="A61" s="613">
        <f t="shared" si="11"/>
        <v>43</v>
      </c>
      <c r="B61" s="614" t="s">
        <v>884</v>
      </c>
      <c r="C61" s="614"/>
      <c r="D61" s="614"/>
      <c r="E61" s="616"/>
      <c r="F61" s="616"/>
      <c r="G61" s="626">
        <v>0</v>
      </c>
      <c r="H61" s="625"/>
      <c r="I61" s="520"/>
      <c r="J61" s="520"/>
      <c r="K61" s="537"/>
      <c r="L61" s="537"/>
      <c r="M61" s="537"/>
      <c r="N61" s="537"/>
      <c r="O61" s="537"/>
      <c r="P61" s="537"/>
      <c r="Q61" s="520"/>
    </row>
    <row r="62" spans="1:17" ht="15">
      <c r="A62" s="613">
        <f t="shared" si="11"/>
        <v>44</v>
      </c>
      <c r="B62" s="614" t="s">
        <v>885</v>
      </c>
      <c r="C62" s="614"/>
      <c r="D62" s="614"/>
      <c r="E62" s="616"/>
      <c r="F62" s="616"/>
      <c r="G62" s="627">
        <f>+G59-G61-G60</f>
        <v>0</v>
      </c>
      <c r="H62" s="625"/>
      <c r="I62" s="520"/>
      <c r="J62" s="520"/>
      <c r="K62" s="537"/>
      <c r="L62" s="537"/>
      <c r="M62" s="537"/>
      <c r="N62" s="537"/>
      <c r="O62" s="537"/>
      <c r="P62" s="537"/>
      <c r="Q62" s="520"/>
    </row>
    <row r="63" spans="1:17" ht="15">
      <c r="A63" s="613">
        <f t="shared" si="11"/>
        <v>45</v>
      </c>
      <c r="B63" s="614" t="s">
        <v>886</v>
      </c>
      <c r="C63" s="614"/>
      <c r="D63" s="614"/>
      <c r="E63" s="616"/>
      <c r="F63" s="616"/>
      <c r="G63" s="626">
        <v>0</v>
      </c>
      <c r="H63" s="625"/>
      <c r="I63" s="520"/>
      <c r="J63" s="520"/>
      <c r="K63" s="537"/>
      <c r="L63" s="537"/>
      <c r="M63" s="537"/>
      <c r="N63" s="537"/>
      <c r="O63" s="537"/>
      <c r="P63" s="537"/>
      <c r="Q63" s="520"/>
    </row>
    <row r="64" spans="1:17" ht="15.75" thickBot="1">
      <c r="A64" s="613">
        <f t="shared" si="11"/>
        <v>46</v>
      </c>
      <c r="B64" s="614" t="s">
        <v>887</v>
      </c>
      <c r="C64" s="614"/>
      <c r="D64" s="614"/>
      <c r="E64" s="616"/>
      <c r="F64" s="616"/>
      <c r="G64" s="628">
        <f>+G62-G63</f>
        <v>0</v>
      </c>
      <c r="H64" s="625"/>
      <c r="I64" s="520"/>
      <c r="J64" s="520"/>
      <c r="K64" s="537"/>
      <c r="L64" s="537"/>
      <c r="M64" s="537"/>
      <c r="N64" s="537"/>
      <c r="O64" s="537"/>
      <c r="P64" s="537"/>
      <c r="Q64" s="520"/>
    </row>
    <row r="65" spans="1:17" ht="15.75" thickTop="1">
      <c r="A65" s="613"/>
      <c r="B65" s="614"/>
      <c r="C65" s="614"/>
      <c r="D65" s="614"/>
      <c r="E65" s="616"/>
      <c r="F65" s="616"/>
      <c r="G65" s="627"/>
      <c r="H65" s="625"/>
      <c r="I65" s="520"/>
      <c r="J65" s="520"/>
      <c r="K65" s="537"/>
      <c r="L65" s="537"/>
      <c r="M65" s="537"/>
      <c r="N65" s="537"/>
      <c r="O65" s="537"/>
      <c r="P65" s="537"/>
      <c r="Q65" s="520"/>
    </row>
    <row r="66" spans="1:17" ht="15">
      <c r="A66" s="613">
        <f>A64+1</f>
        <v>47</v>
      </c>
      <c r="B66" s="614" t="s">
        <v>888</v>
      </c>
      <c r="C66" s="614"/>
      <c r="D66" s="614"/>
      <c r="E66" s="616"/>
      <c r="F66" s="616"/>
      <c r="G66" s="624">
        <v>0</v>
      </c>
      <c r="H66" s="625"/>
      <c r="I66" s="520"/>
      <c r="J66" s="520"/>
      <c r="K66" s="520"/>
      <c r="L66" s="520"/>
      <c r="M66" s="520"/>
      <c r="N66" s="520"/>
      <c r="O66" s="520"/>
      <c r="P66" s="520"/>
      <c r="Q66" s="520"/>
    </row>
    <row r="67" spans="1:17" ht="15">
      <c r="A67" s="613">
        <f>+A66+1</f>
        <v>48</v>
      </c>
      <c r="B67" s="614" t="s">
        <v>883</v>
      </c>
      <c r="C67" s="614"/>
      <c r="D67" s="614"/>
      <c r="E67" s="616"/>
      <c r="F67" s="616"/>
      <c r="G67" s="624">
        <v>0</v>
      </c>
      <c r="H67" s="625"/>
      <c r="I67" s="520"/>
      <c r="J67" s="520"/>
      <c r="K67" s="520"/>
      <c r="L67" s="520"/>
      <c r="M67" s="520"/>
      <c r="N67" s="520"/>
      <c r="O67" s="520"/>
      <c r="P67" s="520"/>
      <c r="Q67" s="520"/>
    </row>
    <row r="68" spans="1:17" ht="15">
      <c r="A68" s="613">
        <f>+A67+1</f>
        <v>49</v>
      </c>
      <c r="B68" s="614" t="s">
        <v>884</v>
      </c>
      <c r="C68" s="614"/>
      <c r="D68" s="614"/>
      <c r="E68" s="616"/>
      <c r="F68" s="616"/>
      <c r="G68" s="626">
        <v>0</v>
      </c>
      <c r="H68" s="625"/>
      <c r="I68" s="520"/>
      <c r="J68" s="520"/>
      <c r="K68" s="537"/>
      <c r="L68" s="537"/>
      <c r="M68" s="537"/>
      <c r="N68" s="537"/>
      <c r="O68" s="537"/>
      <c r="P68" s="537"/>
      <c r="Q68" s="520"/>
    </row>
    <row r="69" spans="1:17" ht="15">
      <c r="A69" s="613">
        <f>+A68+1</f>
        <v>50</v>
      </c>
      <c r="B69" s="614" t="s">
        <v>885</v>
      </c>
      <c r="C69" s="614"/>
      <c r="D69" s="614"/>
      <c r="E69" s="616"/>
      <c r="F69" s="616"/>
      <c r="G69" s="627">
        <f>+G66-G68</f>
        <v>0</v>
      </c>
      <c r="H69" s="625"/>
      <c r="I69" s="520"/>
      <c r="J69" s="520"/>
      <c r="K69" s="537"/>
      <c r="L69" s="537"/>
      <c r="M69" s="537"/>
      <c r="N69" s="537"/>
      <c r="O69" s="537"/>
      <c r="P69" s="537"/>
      <c r="Q69" s="520"/>
    </row>
    <row r="70" spans="1:17" ht="15">
      <c r="A70" s="613">
        <f>+A69+1</f>
        <v>51</v>
      </c>
      <c r="B70" s="614" t="s">
        <v>889</v>
      </c>
      <c r="C70" s="614"/>
      <c r="D70" s="614"/>
      <c r="E70" s="616"/>
      <c r="F70" s="616"/>
      <c r="G70" s="626">
        <v>0</v>
      </c>
      <c r="H70" s="625"/>
      <c r="I70" s="520"/>
      <c r="J70" s="520"/>
      <c r="K70" s="537"/>
      <c r="L70" s="537"/>
      <c r="M70" s="537"/>
      <c r="N70" s="537"/>
      <c r="O70" s="537"/>
      <c r="P70" s="537"/>
      <c r="Q70" s="520"/>
    </row>
    <row r="71" spans="1:17" ht="15.75" thickBot="1">
      <c r="A71" s="613">
        <f>+A70+1</f>
        <v>52</v>
      </c>
      <c r="B71" s="614" t="s">
        <v>890</v>
      </c>
      <c r="C71" s="614"/>
      <c r="D71" s="614"/>
      <c r="E71" s="616"/>
      <c r="F71" s="616"/>
      <c r="G71" s="628">
        <f>+G69-G70</f>
        <v>0</v>
      </c>
      <c r="H71" s="625"/>
      <c r="I71" s="520"/>
      <c r="J71" s="520"/>
      <c r="K71" s="537"/>
      <c r="L71" s="537"/>
      <c r="M71" s="537"/>
      <c r="N71" s="537"/>
      <c r="O71" s="537"/>
      <c r="P71" s="537"/>
      <c r="Q71" s="520"/>
    </row>
    <row r="72" spans="1:17" ht="15.75" thickTop="1">
      <c r="A72" s="613"/>
      <c r="B72" s="614"/>
      <c r="C72" s="614"/>
      <c r="D72" s="614"/>
      <c r="E72" s="616"/>
      <c r="F72" s="616"/>
      <c r="G72" s="627"/>
      <c r="H72" s="625"/>
      <c r="I72" s="520"/>
      <c r="J72" s="520"/>
      <c r="K72" s="537"/>
      <c r="L72" s="537"/>
      <c r="M72" s="537"/>
      <c r="N72" s="537"/>
      <c r="O72" s="537"/>
      <c r="P72" s="537"/>
      <c r="Q72" s="520"/>
    </row>
    <row r="73" spans="1:17" ht="15">
      <c r="A73" s="613">
        <f>A71+1</f>
        <v>53</v>
      </c>
      <c r="B73" s="614" t="s">
        <v>891</v>
      </c>
      <c r="C73" s="614"/>
      <c r="D73" s="614"/>
      <c r="E73" s="616"/>
      <c r="F73" s="616"/>
      <c r="G73" s="627">
        <f>+P93</f>
        <v>0</v>
      </c>
      <c r="H73" s="517" t="str">
        <f>"From Line "&amp;A93&amp;P78</f>
        <v>From Line 70(n)</v>
      </c>
      <c r="I73" s="520"/>
      <c r="J73" s="520"/>
      <c r="K73" s="537"/>
      <c r="L73" s="537"/>
      <c r="M73" s="537"/>
      <c r="N73" s="537"/>
      <c r="O73" s="537"/>
      <c r="P73" s="537"/>
      <c r="Q73" s="520"/>
    </row>
    <row r="74" spans="1:17" ht="15">
      <c r="A74" s="613">
        <f>+A73+1</f>
        <v>54</v>
      </c>
      <c r="B74" s="614" t="s">
        <v>892</v>
      </c>
      <c r="C74" s="614"/>
      <c r="D74" s="614"/>
      <c r="E74" s="616"/>
      <c r="F74" s="616"/>
      <c r="G74" s="627">
        <f>+(G64+G71)/2</f>
        <v>0</v>
      </c>
      <c r="H74" s="625"/>
      <c r="I74" s="520"/>
      <c r="J74" s="520"/>
      <c r="K74" s="537"/>
      <c r="L74" s="537"/>
      <c r="M74" s="537"/>
      <c r="N74" s="537"/>
      <c r="O74" s="537"/>
      <c r="P74" s="537"/>
      <c r="Q74" s="520"/>
    </row>
    <row r="75" spans="1:17" ht="15.75" thickBot="1">
      <c r="A75" s="613">
        <f>+A74+1</f>
        <v>55</v>
      </c>
      <c r="B75" s="614" t="s">
        <v>893</v>
      </c>
      <c r="C75" s="614"/>
      <c r="D75" s="614"/>
      <c r="E75" s="616"/>
      <c r="F75" s="616"/>
      <c r="G75" s="628">
        <f>+G73+G74</f>
        <v>0</v>
      </c>
      <c r="H75" s="517" t="s">
        <v>929</v>
      </c>
      <c r="I75" s="520"/>
      <c r="J75" s="520"/>
      <c r="K75" s="537"/>
      <c r="L75" s="537"/>
      <c r="M75" s="537"/>
      <c r="N75" s="537"/>
      <c r="O75" s="537"/>
      <c r="P75" s="537"/>
      <c r="Q75" s="520"/>
    </row>
    <row r="76" spans="1:17" ht="15.75" thickTop="1">
      <c r="A76" s="655"/>
      <c r="B76" s="520"/>
      <c r="C76" s="520"/>
      <c r="D76" s="520"/>
      <c r="E76" s="520"/>
      <c r="F76" s="520"/>
      <c r="G76" s="520"/>
      <c r="H76" s="520"/>
      <c r="I76" s="520"/>
      <c r="J76" s="520"/>
      <c r="K76" s="537"/>
      <c r="L76" s="537"/>
      <c r="M76" s="537"/>
      <c r="N76" s="537"/>
      <c r="O76" s="537"/>
      <c r="P76" s="537"/>
      <c r="Q76" s="520"/>
    </row>
    <row r="77" spans="1:17" ht="15">
      <c r="A77" s="613">
        <f>A75+1</f>
        <v>56</v>
      </c>
      <c r="B77" s="622" t="s">
        <v>928</v>
      </c>
      <c r="C77" s="630"/>
      <c r="D77" s="516"/>
      <c r="E77" s="516"/>
      <c r="F77" s="516"/>
      <c r="G77" s="516"/>
      <c r="H77" s="516"/>
      <c r="I77" s="516"/>
      <c r="J77" s="520"/>
      <c r="K77" s="537" t="s">
        <v>895</v>
      </c>
      <c r="L77" s="537"/>
      <c r="M77" s="537"/>
      <c r="N77" s="537"/>
      <c r="O77" s="537"/>
      <c r="P77" s="537"/>
      <c r="Q77" s="520"/>
    </row>
    <row r="78" spans="1:17" ht="15">
      <c r="A78" s="613"/>
      <c r="B78" s="552" t="s">
        <v>576</v>
      </c>
      <c r="C78" s="553" t="s">
        <v>577</v>
      </c>
      <c r="D78" s="631" t="s">
        <v>793</v>
      </c>
      <c r="E78" s="631" t="s">
        <v>579</v>
      </c>
      <c r="F78" s="631" t="s">
        <v>794</v>
      </c>
      <c r="G78" s="631" t="s">
        <v>581</v>
      </c>
      <c r="H78" s="631" t="s">
        <v>582</v>
      </c>
      <c r="I78" s="631" t="s">
        <v>583</v>
      </c>
      <c r="J78" s="520"/>
      <c r="K78" s="631" t="s">
        <v>584</v>
      </c>
      <c r="L78" s="631" t="s">
        <v>608</v>
      </c>
      <c r="M78" s="631" t="s">
        <v>609</v>
      </c>
      <c r="N78" s="631" t="s">
        <v>896</v>
      </c>
      <c r="O78" s="631" t="s">
        <v>897</v>
      </c>
      <c r="P78" s="631" t="s">
        <v>898</v>
      </c>
      <c r="Q78" s="520"/>
    </row>
    <row r="79" spans="1:17" ht="165">
      <c r="A79" s="619">
        <f>+A77+1</f>
        <v>57</v>
      </c>
      <c r="B79" s="632" t="s">
        <v>570</v>
      </c>
      <c r="C79" s="632" t="s">
        <v>899</v>
      </c>
      <c r="D79" s="633" t="s">
        <v>900</v>
      </c>
      <c r="E79" s="633" t="s">
        <v>901</v>
      </c>
      <c r="F79" s="633" t="s">
        <v>902</v>
      </c>
      <c r="G79" s="633" t="s">
        <v>903</v>
      </c>
      <c r="H79" s="633" t="s">
        <v>904</v>
      </c>
      <c r="I79" s="633" t="s">
        <v>905</v>
      </c>
      <c r="J79" s="520"/>
      <c r="K79" s="633" t="s">
        <v>906</v>
      </c>
      <c r="L79" s="633" t="s">
        <v>907</v>
      </c>
      <c r="M79" s="633" t="s">
        <v>908</v>
      </c>
      <c r="N79" s="633" t="s">
        <v>909</v>
      </c>
      <c r="O79" s="633" t="s">
        <v>910</v>
      </c>
      <c r="P79" s="633" t="s">
        <v>911</v>
      </c>
      <c r="Q79" s="520"/>
    </row>
    <row r="80" spans="1:17" ht="30">
      <c r="A80" s="634">
        <f t="shared" ref="A80:A94" si="12">+A79+1</f>
        <v>58</v>
      </c>
      <c r="B80" s="635"/>
      <c r="C80" s="635"/>
      <c r="D80" s="636" t="s">
        <v>323</v>
      </c>
      <c r="E80" s="636" t="s">
        <v>912</v>
      </c>
      <c r="F80" s="636"/>
      <c r="G80" s="636" t="s">
        <v>913</v>
      </c>
      <c r="H80" s="636" t="s">
        <v>914</v>
      </c>
      <c r="I80" s="636" t="s">
        <v>915</v>
      </c>
      <c r="J80" s="637"/>
      <c r="K80" s="636"/>
      <c r="L80" s="636" t="s">
        <v>916</v>
      </c>
      <c r="M80" s="636" t="s">
        <v>917</v>
      </c>
      <c r="N80" s="636" t="s">
        <v>918</v>
      </c>
      <c r="O80" s="636" t="s">
        <v>919</v>
      </c>
      <c r="P80" s="636" t="s">
        <v>920</v>
      </c>
      <c r="Q80" s="520"/>
    </row>
    <row r="81" spans="1:17" ht="15">
      <c r="A81" s="613">
        <f>+A79+1</f>
        <v>58</v>
      </c>
      <c r="B81" s="638" t="s">
        <v>921</v>
      </c>
      <c r="C81" s="639" t="s">
        <v>536</v>
      </c>
      <c r="D81" s="640" t="s">
        <v>922</v>
      </c>
      <c r="E81" s="641">
        <v>0</v>
      </c>
      <c r="F81" s="642" t="s">
        <v>922</v>
      </c>
      <c r="G81" s="642">
        <f>F8</f>
        <v>365</v>
      </c>
      <c r="H81" s="643" t="s">
        <v>922</v>
      </c>
      <c r="I81" s="644">
        <f>E81</f>
        <v>0</v>
      </c>
      <c r="J81" s="520"/>
      <c r="K81" s="640"/>
      <c r="L81" s="640" t="s">
        <v>922</v>
      </c>
      <c r="M81" s="640" t="s">
        <v>922</v>
      </c>
      <c r="N81" s="640" t="s">
        <v>922</v>
      </c>
      <c r="O81" s="640" t="s">
        <v>922</v>
      </c>
      <c r="P81" s="624">
        <f>G63</f>
        <v>0</v>
      </c>
      <c r="Q81" s="520"/>
    </row>
    <row r="82" spans="1:17" ht="15">
      <c r="A82" s="613">
        <f t="shared" si="12"/>
        <v>59</v>
      </c>
      <c r="B82" s="638" t="s">
        <v>923</v>
      </c>
      <c r="C82" s="639" t="s">
        <v>536</v>
      </c>
      <c r="D82" s="640">
        <v>0</v>
      </c>
      <c r="E82" s="644">
        <f>E81+D82</f>
        <v>0</v>
      </c>
      <c r="F82" s="645">
        <f>F40</f>
        <v>0</v>
      </c>
      <c r="G82" s="642">
        <f t="shared" ref="G82:G93" si="13">G81</f>
        <v>365</v>
      </c>
      <c r="H82" s="644">
        <f>IFERROR(D82*F82/G82,0)</f>
        <v>0</v>
      </c>
      <c r="I82" s="644">
        <f>+I81+H82</f>
        <v>0</v>
      </c>
      <c r="J82" s="520"/>
      <c r="K82" s="624">
        <v>0</v>
      </c>
      <c r="L82" s="644">
        <f t="shared" ref="L82:L93" si="14">K82-D82</f>
        <v>0</v>
      </c>
      <c r="M82" s="644">
        <f t="shared" ref="M82:M93" si="15">IF(AND( D82&gt;=0, K82&gt;=0), IF( L82&gt;=0, H82, K82/ D82* H82), IF(AND( D82&lt;0, K82&lt;0), IF( L82&lt;0,H82, K82/ D82* H82),0))</f>
        <v>0</v>
      </c>
      <c r="N82" s="644">
        <f t="shared" ref="N82:N93" si="16">IF(AND( D82&gt;=0, K82&gt;=0), IF( L82&gt;=0, L82*50%,0), IF(AND( D82&lt;0, K82&lt;0),IF( L82&lt;0, L82*50%,0),0))</f>
        <v>0</v>
      </c>
      <c r="O82" s="644">
        <f t="shared" ref="O82:O93" si="17">IF(AND( D82&gt;=0, K82&lt;=0), K82*50%, IF(AND( D82&lt;0, K82&gt;=0), K82*50%,0))</f>
        <v>0</v>
      </c>
      <c r="P82" s="644">
        <f t="shared" ref="P82:P93" si="18">P81+M82+N82+O82</f>
        <v>0</v>
      </c>
      <c r="Q82" s="520"/>
    </row>
    <row r="83" spans="1:17" ht="15">
      <c r="A83" s="613">
        <f t="shared" si="12"/>
        <v>60</v>
      </c>
      <c r="B83" s="638" t="s">
        <v>596</v>
      </c>
      <c r="C83" s="639" t="s">
        <v>536</v>
      </c>
      <c r="D83" s="640">
        <v>0</v>
      </c>
      <c r="E83" s="644">
        <f t="shared" ref="E83:E93" si="19">E82+D83</f>
        <v>0</v>
      </c>
      <c r="F83" s="642">
        <v>307</v>
      </c>
      <c r="G83" s="642">
        <f t="shared" si="13"/>
        <v>365</v>
      </c>
      <c r="H83" s="644">
        <f t="shared" ref="H83:H93" si="20">IFERROR(D83*F83/G83,0)</f>
        <v>0</v>
      </c>
      <c r="I83" s="644">
        <f t="shared" ref="I83:I93" si="21">+I82+H83</f>
        <v>0</v>
      </c>
      <c r="J83" s="520"/>
      <c r="K83" s="624">
        <v>0</v>
      </c>
      <c r="L83" s="644">
        <f t="shared" si="14"/>
        <v>0</v>
      </c>
      <c r="M83" s="644">
        <f t="shared" si="15"/>
        <v>0</v>
      </c>
      <c r="N83" s="644">
        <f t="shared" si="16"/>
        <v>0</v>
      </c>
      <c r="O83" s="644">
        <f t="shared" si="17"/>
        <v>0</v>
      </c>
      <c r="P83" s="644">
        <f t="shared" si="18"/>
        <v>0</v>
      </c>
      <c r="Q83" s="520"/>
    </row>
    <row r="84" spans="1:17" ht="15">
      <c r="A84" s="613">
        <f t="shared" si="12"/>
        <v>61</v>
      </c>
      <c r="B84" s="638" t="s">
        <v>924</v>
      </c>
      <c r="C84" s="639" t="s">
        <v>536</v>
      </c>
      <c r="D84" s="640">
        <v>0</v>
      </c>
      <c r="E84" s="644">
        <f t="shared" si="19"/>
        <v>0</v>
      </c>
      <c r="F84" s="642">
        <v>276</v>
      </c>
      <c r="G84" s="642">
        <f t="shared" si="13"/>
        <v>365</v>
      </c>
      <c r="H84" s="644">
        <f t="shared" si="20"/>
        <v>0</v>
      </c>
      <c r="I84" s="644">
        <f t="shared" si="21"/>
        <v>0</v>
      </c>
      <c r="J84" s="520"/>
      <c r="K84" s="624">
        <v>0</v>
      </c>
      <c r="L84" s="644">
        <f t="shared" si="14"/>
        <v>0</v>
      </c>
      <c r="M84" s="644">
        <f t="shared" si="15"/>
        <v>0</v>
      </c>
      <c r="N84" s="644">
        <f t="shared" si="16"/>
        <v>0</v>
      </c>
      <c r="O84" s="644">
        <f t="shared" si="17"/>
        <v>0</v>
      </c>
      <c r="P84" s="644">
        <f t="shared" si="18"/>
        <v>0</v>
      </c>
      <c r="Q84" s="520"/>
    </row>
    <row r="85" spans="1:17" ht="15">
      <c r="A85" s="613">
        <f t="shared" si="12"/>
        <v>62</v>
      </c>
      <c r="B85" s="638" t="s">
        <v>598</v>
      </c>
      <c r="C85" s="639" t="s">
        <v>536</v>
      </c>
      <c r="D85" s="640">
        <v>0</v>
      </c>
      <c r="E85" s="644">
        <f t="shared" si="19"/>
        <v>0</v>
      </c>
      <c r="F85" s="642">
        <v>246</v>
      </c>
      <c r="G85" s="642">
        <f t="shared" si="13"/>
        <v>365</v>
      </c>
      <c r="H85" s="644">
        <f t="shared" si="20"/>
        <v>0</v>
      </c>
      <c r="I85" s="644">
        <f t="shared" si="21"/>
        <v>0</v>
      </c>
      <c r="J85" s="520"/>
      <c r="K85" s="624">
        <v>0</v>
      </c>
      <c r="L85" s="644">
        <f t="shared" si="14"/>
        <v>0</v>
      </c>
      <c r="M85" s="644">
        <f t="shared" si="15"/>
        <v>0</v>
      </c>
      <c r="N85" s="644">
        <f t="shared" si="16"/>
        <v>0</v>
      </c>
      <c r="O85" s="644">
        <f t="shared" si="17"/>
        <v>0</v>
      </c>
      <c r="P85" s="644">
        <f t="shared" si="18"/>
        <v>0</v>
      </c>
      <c r="Q85" s="520"/>
    </row>
    <row r="86" spans="1:17" ht="15">
      <c r="A86" s="613">
        <f t="shared" si="12"/>
        <v>63</v>
      </c>
      <c r="B86" s="638" t="s">
        <v>599</v>
      </c>
      <c r="C86" s="639" t="s">
        <v>536</v>
      </c>
      <c r="D86" s="640">
        <v>0</v>
      </c>
      <c r="E86" s="644">
        <f t="shared" si="19"/>
        <v>0</v>
      </c>
      <c r="F86" s="642">
        <v>215</v>
      </c>
      <c r="G86" s="642">
        <f t="shared" si="13"/>
        <v>365</v>
      </c>
      <c r="H86" s="644">
        <f t="shared" si="20"/>
        <v>0</v>
      </c>
      <c r="I86" s="644">
        <f t="shared" si="21"/>
        <v>0</v>
      </c>
      <c r="J86" s="520"/>
      <c r="K86" s="624">
        <v>0</v>
      </c>
      <c r="L86" s="644">
        <f t="shared" si="14"/>
        <v>0</v>
      </c>
      <c r="M86" s="644">
        <f t="shared" si="15"/>
        <v>0</v>
      </c>
      <c r="N86" s="644">
        <f t="shared" si="16"/>
        <v>0</v>
      </c>
      <c r="O86" s="644">
        <f t="shared" si="17"/>
        <v>0</v>
      </c>
      <c r="P86" s="644">
        <f t="shared" si="18"/>
        <v>0</v>
      </c>
      <c r="Q86" s="520"/>
    </row>
    <row r="87" spans="1:17" ht="15">
      <c r="A87" s="613">
        <f t="shared" si="12"/>
        <v>64</v>
      </c>
      <c r="B87" s="638" t="s">
        <v>600</v>
      </c>
      <c r="C87" s="639" t="s">
        <v>536</v>
      </c>
      <c r="D87" s="640">
        <v>0</v>
      </c>
      <c r="E87" s="644">
        <f t="shared" si="19"/>
        <v>0</v>
      </c>
      <c r="F87" s="642">
        <v>185</v>
      </c>
      <c r="G87" s="642">
        <f t="shared" si="13"/>
        <v>365</v>
      </c>
      <c r="H87" s="644">
        <f t="shared" si="20"/>
        <v>0</v>
      </c>
      <c r="I87" s="644">
        <f t="shared" si="21"/>
        <v>0</v>
      </c>
      <c r="J87" s="520"/>
      <c r="K87" s="624">
        <v>0</v>
      </c>
      <c r="L87" s="644">
        <f t="shared" si="14"/>
        <v>0</v>
      </c>
      <c r="M87" s="644">
        <f t="shared" si="15"/>
        <v>0</v>
      </c>
      <c r="N87" s="644">
        <f t="shared" si="16"/>
        <v>0</v>
      </c>
      <c r="O87" s="644">
        <f t="shared" si="17"/>
        <v>0</v>
      </c>
      <c r="P87" s="644">
        <f t="shared" si="18"/>
        <v>0</v>
      </c>
      <c r="Q87" s="520"/>
    </row>
    <row r="88" spans="1:17" ht="15">
      <c r="A88" s="613">
        <f t="shared" si="12"/>
        <v>65</v>
      </c>
      <c r="B88" s="638" t="s">
        <v>601</v>
      </c>
      <c r="C88" s="639" t="s">
        <v>536</v>
      </c>
      <c r="D88" s="640">
        <v>0</v>
      </c>
      <c r="E88" s="644">
        <f t="shared" si="19"/>
        <v>0</v>
      </c>
      <c r="F88" s="642">
        <v>154</v>
      </c>
      <c r="G88" s="642">
        <f t="shared" si="13"/>
        <v>365</v>
      </c>
      <c r="H88" s="644">
        <f t="shared" si="20"/>
        <v>0</v>
      </c>
      <c r="I88" s="644">
        <f t="shared" si="21"/>
        <v>0</v>
      </c>
      <c r="J88" s="520"/>
      <c r="K88" s="624">
        <v>0</v>
      </c>
      <c r="L88" s="644">
        <f t="shared" si="14"/>
        <v>0</v>
      </c>
      <c r="M88" s="644">
        <f t="shared" si="15"/>
        <v>0</v>
      </c>
      <c r="N88" s="644">
        <f t="shared" si="16"/>
        <v>0</v>
      </c>
      <c r="O88" s="644">
        <f t="shared" si="17"/>
        <v>0</v>
      </c>
      <c r="P88" s="644">
        <f t="shared" si="18"/>
        <v>0</v>
      </c>
      <c r="Q88" s="520"/>
    </row>
    <row r="89" spans="1:17" ht="15">
      <c r="A89" s="613">
        <f t="shared" si="12"/>
        <v>66</v>
      </c>
      <c r="B89" s="638" t="s">
        <v>925</v>
      </c>
      <c r="C89" s="639" t="s">
        <v>536</v>
      </c>
      <c r="D89" s="640">
        <v>0</v>
      </c>
      <c r="E89" s="644">
        <f t="shared" si="19"/>
        <v>0</v>
      </c>
      <c r="F89" s="642">
        <v>123</v>
      </c>
      <c r="G89" s="642">
        <f t="shared" si="13"/>
        <v>365</v>
      </c>
      <c r="H89" s="644">
        <f t="shared" si="20"/>
        <v>0</v>
      </c>
      <c r="I89" s="644">
        <f t="shared" si="21"/>
        <v>0</v>
      </c>
      <c r="J89" s="520"/>
      <c r="K89" s="624">
        <v>0</v>
      </c>
      <c r="L89" s="644">
        <f t="shared" si="14"/>
        <v>0</v>
      </c>
      <c r="M89" s="644">
        <f t="shared" si="15"/>
        <v>0</v>
      </c>
      <c r="N89" s="644">
        <f t="shared" si="16"/>
        <v>0</v>
      </c>
      <c r="O89" s="644">
        <f t="shared" si="17"/>
        <v>0</v>
      </c>
      <c r="P89" s="644">
        <f t="shared" si="18"/>
        <v>0</v>
      </c>
      <c r="Q89" s="520"/>
    </row>
    <row r="90" spans="1:17" ht="15">
      <c r="A90" s="613">
        <f t="shared" si="12"/>
        <v>67</v>
      </c>
      <c r="B90" s="638" t="s">
        <v>603</v>
      </c>
      <c r="C90" s="639" t="s">
        <v>536</v>
      </c>
      <c r="D90" s="640">
        <v>0</v>
      </c>
      <c r="E90" s="644">
        <f t="shared" si="19"/>
        <v>0</v>
      </c>
      <c r="F90" s="642">
        <v>93</v>
      </c>
      <c r="G90" s="642">
        <f t="shared" si="13"/>
        <v>365</v>
      </c>
      <c r="H90" s="644">
        <f t="shared" si="20"/>
        <v>0</v>
      </c>
      <c r="I90" s="644">
        <f t="shared" si="21"/>
        <v>0</v>
      </c>
      <c r="J90" s="520"/>
      <c r="K90" s="624">
        <v>0</v>
      </c>
      <c r="L90" s="644">
        <f t="shared" si="14"/>
        <v>0</v>
      </c>
      <c r="M90" s="644">
        <f t="shared" si="15"/>
        <v>0</v>
      </c>
      <c r="N90" s="644">
        <f t="shared" si="16"/>
        <v>0</v>
      </c>
      <c r="O90" s="644">
        <f t="shared" si="17"/>
        <v>0</v>
      </c>
      <c r="P90" s="644">
        <f t="shared" si="18"/>
        <v>0</v>
      </c>
      <c r="Q90" s="520"/>
    </row>
    <row r="91" spans="1:17" ht="15">
      <c r="A91" s="613">
        <f t="shared" si="12"/>
        <v>68</v>
      </c>
      <c r="B91" s="638" t="s">
        <v>604</v>
      </c>
      <c r="C91" s="639" t="s">
        <v>536</v>
      </c>
      <c r="D91" s="640">
        <v>0</v>
      </c>
      <c r="E91" s="644">
        <f t="shared" si="19"/>
        <v>0</v>
      </c>
      <c r="F91" s="642">
        <v>62</v>
      </c>
      <c r="G91" s="642">
        <f t="shared" si="13"/>
        <v>365</v>
      </c>
      <c r="H91" s="644">
        <f t="shared" si="20"/>
        <v>0</v>
      </c>
      <c r="I91" s="644">
        <f t="shared" si="21"/>
        <v>0</v>
      </c>
      <c r="J91" s="520"/>
      <c r="K91" s="624">
        <v>0</v>
      </c>
      <c r="L91" s="644">
        <f t="shared" si="14"/>
        <v>0</v>
      </c>
      <c r="M91" s="644">
        <f t="shared" si="15"/>
        <v>0</v>
      </c>
      <c r="N91" s="644">
        <f t="shared" si="16"/>
        <v>0</v>
      </c>
      <c r="O91" s="644">
        <f t="shared" si="17"/>
        <v>0</v>
      </c>
      <c r="P91" s="644">
        <f t="shared" si="18"/>
        <v>0</v>
      </c>
      <c r="Q91" s="520"/>
    </row>
    <row r="92" spans="1:17" ht="15">
      <c r="A92" s="613">
        <f t="shared" si="12"/>
        <v>69</v>
      </c>
      <c r="B92" s="638" t="s">
        <v>605</v>
      </c>
      <c r="C92" s="639" t="s">
        <v>536</v>
      </c>
      <c r="D92" s="640">
        <v>0</v>
      </c>
      <c r="E92" s="644">
        <f t="shared" si="19"/>
        <v>0</v>
      </c>
      <c r="F92" s="642">
        <v>32</v>
      </c>
      <c r="G92" s="642">
        <f t="shared" si="13"/>
        <v>365</v>
      </c>
      <c r="H92" s="644">
        <f t="shared" si="20"/>
        <v>0</v>
      </c>
      <c r="I92" s="644">
        <f t="shared" si="21"/>
        <v>0</v>
      </c>
      <c r="J92" s="520"/>
      <c r="K92" s="624">
        <v>0</v>
      </c>
      <c r="L92" s="644">
        <f t="shared" si="14"/>
        <v>0</v>
      </c>
      <c r="M92" s="644">
        <f t="shared" si="15"/>
        <v>0</v>
      </c>
      <c r="N92" s="644">
        <f t="shared" si="16"/>
        <v>0</v>
      </c>
      <c r="O92" s="644">
        <f t="shared" si="17"/>
        <v>0</v>
      </c>
      <c r="P92" s="644">
        <f t="shared" si="18"/>
        <v>0</v>
      </c>
      <c r="Q92" s="520"/>
    </row>
    <row r="93" spans="1:17" ht="15">
      <c r="A93" s="613">
        <f t="shared" si="12"/>
        <v>70</v>
      </c>
      <c r="B93" s="638" t="s">
        <v>594</v>
      </c>
      <c r="C93" s="639" t="s">
        <v>536</v>
      </c>
      <c r="D93" s="640">
        <v>0</v>
      </c>
      <c r="E93" s="644">
        <f t="shared" si="19"/>
        <v>0</v>
      </c>
      <c r="F93" s="642">
        <v>1</v>
      </c>
      <c r="G93" s="642">
        <f t="shared" si="13"/>
        <v>365</v>
      </c>
      <c r="H93" s="644">
        <f t="shared" si="20"/>
        <v>0</v>
      </c>
      <c r="I93" s="646">
        <f t="shared" si="21"/>
        <v>0</v>
      </c>
      <c r="J93" s="520"/>
      <c r="K93" s="624">
        <v>0</v>
      </c>
      <c r="L93" s="644">
        <f t="shared" si="14"/>
        <v>0</v>
      </c>
      <c r="M93" s="644">
        <f t="shared" si="15"/>
        <v>0</v>
      </c>
      <c r="N93" s="644">
        <f t="shared" si="16"/>
        <v>0</v>
      </c>
      <c r="O93" s="644">
        <f t="shared" si="17"/>
        <v>0</v>
      </c>
      <c r="P93" s="644">
        <f t="shared" si="18"/>
        <v>0</v>
      </c>
      <c r="Q93" s="520"/>
    </row>
    <row r="94" spans="1:17" ht="15.75" thickBot="1">
      <c r="A94" s="613">
        <f t="shared" si="12"/>
        <v>71</v>
      </c>
      <c r="B94" s="647" t="s">
        <v>926</v>
      </c>
      <c r="C94" s="648"/>
      <c r="D94" s="649">
        <f>SUM(D82:D93)</f>
        <v>0</v>
      </c>
      <c r="E94" s="650"/>
      <c r="F94" s="650"/>
      <c r="G94" s="650"/>
      <c r="H94" s="650"/>
      <c r="I94" s="644"/>
      <c r="J94" s="520"/>
      <c r="K94" s="651">
        <f>SUM(K82:K93)</f>
        <v>0</v>
      </c>
      <c r="L94" s="651">
        <f>SUM(L82:L93)</f>
        <v>0</v>
      </c>
      <c r="M94" s="520"/>
      <c r="N94" s="520"/>
      <c r="O94" s="520"/>
      <c r="P94" s="520"/>
      <c r="Q94" s="520"/>
    </row>
    <row r="95" spans="1:17" ht="15.75" thickTop="1">
      <c r="A95" s="613"/>
      <c r="B95" s="516"/>
      <c r="C95" s="516"/>
      <c r="D95" s="516"/>
      <c r="E95" s="516"/>
      <c r="F95" s="516"/>
      <c r="G95" s="516"/>
      <c r="H95" s="516"/>
      <c r="I95" s="516"/>
      <c r="J95" s="520"/>
      <c r="K95" s="654"/>
      <c r="L95" s="520"/>
      <c r="M95" s="520"/>
      <c r="N95" s="520"/>
      <c r="O95" s="520"/>
      <c r="P95" s="520"/>
      <c r="Q95" s="520"/>
    </row>
    <row r="96" spans="1:17" ht="15">
      <c r="A96" s="619">
        <f>+A94+1</f>
        <v>72</v>
      </c>
      <c r="B96" s="1044" t="s">
        <v>930</v>
      </c>
      <c r="C96" s="1044"/>
      <c r="D96" s="1044"/>
      <c r="E96" s="1044"/>
      <c r="F96" s="1044"/>
      <c r="G96" s="1044"/>
      <c r="H96" s="1044"/>
      <c r="I96" s="1044"/>
      <c r="J96" s="520"/>
      <c r="K96" s="537"/>
      <c r="L96" s="537"/>
      <c r="M96" s="537"/>
      <c r="N96" s="537"/>
      <c r="O96" s="537"/>
      <c r="P96" s="537"/>
      <c r="Q96" s="520"/>
    </row>
    <row r="97" spans="1:17" ht="15">
      <c r="A97" s="655"/>
      <c r="B97" s="520"/>
      <c r="C97" s="520"/>
      <c r="D97" s="520"/>
      <c r="E97" s="520"/>
      <c r="F97" s="520"/>
      <c r="G97" s="520"/>
      <c r="H97" s="520"/>
      <c r="I97" s="520"/>
      <c r="J97" s="520"/>
      <c r="K97" s="537"/>
      <c r="L97" s="537"/>
      <c r="M97" s="537"/>
      <c r="N97" s="537"/>
      <c r="O97" s="537"/>
      <c r="P97" s="537"/>
      <c r="Q97" s="520"/>
    </row>
    <row r="98" spans="1:17" ht="74.25" customHeight="1">
      <c r="A98" s="539">
        <f>A96+1</f>
        <v>73</v>
      </c>
      <c r="B98" s="1036" t="s">
        <v>931</v>
      </c>
      <c r="C98" s="1036"/>
      <c r="D98" s="1036"/>
      <c r="E98" s="1036"/>
      <c r="F98" s="1036"/>
      <c r="G98" s="1036"/>
      <c r="H98" s="1036"/>
      <c r="I98" s="1036"/>
      <c r="J98" s="656"/>
      <c r="K98" s="537"/>
      <c r="L98" s="537"/>
      <c r="M98" s="537"/>
      <c r="N98" s="537"/>
      <c r="O98" s="537"/>
      <c r="P98" s="537"/>
      <c r="Q98" s="520"/>
    </row>
    <row r="99" spans="1:17" ht="15">
      <c r="A99" s="655"/>
      <c r="B99" s="520"/>
      <c r="C99" s="520"/>
      <c r="D99" s="520"/>
      <c r="E99" s="520"/>
      <c r="F99" s="520"/>
      <c r="G99" s="520"/>
      <c r="H99" s="520"/>
      <c r="I99" s="520"/>
      <c r="J99" s="520"/>
      <c r="K99" s="537"/>
      <c r="L99" s="537"/>
      <c r="M99" s="537"/>
      <c r="N99" s="537"/>
      <c r="O99" s="537"/>
      <c r="P99" s="537"/>
      <c r="Q99" s="520"/>
    </row>
    <row r="100" spans="1:17" ht="60.75" customHeight="1">
      <c r="A100" s="539">
        <f>+A98+1</f>
        <v>74</v>
      </c>
      <c r="B100" s="1036" t="s">
        <v>932</v>
      </c>
      <c r="C100" s="1036"/>
      <c r="D100" s="1036"/>
      <c r="E100" s="1036"/>
      <c r="F100" s="1036"/>
      <c r="G100" s="1036"/>
      <c r="H100" s="1036"/>
      <c r="I100" s="1036"/>
      <c r="J100" s="656"/>
      <c r="K100" s="537"/>
      <c r="L100" s="537"/>
      <c r="M100" s="537"/>
      <c r="N100" s="537"/>
      <c r="O100" s="537"/>
      <c r="P100" s="537"/>
      <c r="Q100" s="520"/>
    </row>
    <row r="101" spans="1:17" ht="15">
      <c r="A101" s="655"/>
      <c r="B101" s="520"/>
      <c r="C101" s="520"/>
      <c r="D101" s="520"/>
      <c r="E101" s="520"/>
      <c r="F101" s="520"/>
      <c r="G101" s="520"/>
      <c r="H101" s="520"/>
      <c r="I101" s="520"/>
      <c r="J101" s="520"/>
      <c r="K101" s="537"/>
      <c r="L101" s="537"/>
      <c r="M101" s="537"/>
      <c r="N101" s="537"/>
      <c r="O101" s="537"/>
      <c r="P101" s="537"/>
      <c r="Q101" s="520"/>
    </row>
    <row r="102" spans="1:17" ht="60" customHeight="1">
      <c r="A102" s="539">
        <f>+A100+1</f>
        <v>75</v>
      </c>
      <c r="B102" s="1036" t="s">
        <v>933</v>
      </c>
      <c r="C102" s="1036"/>
      <c r="D102" s="1036"/>
      <c r="E102" s="1036"/>
      <c r="F102" s="1036"/>
      <c r="G102" s="1036"/>
      <c r="H102" s="1036"/>
      <c r="I102" s="1036"/>
      <c r="J102" s="656"/>
      <c r="K102" s="537"/>
      <c r="L102" s="537"/>
      <c r="M102" s="537"/>
      <c r="N102" s="537"/>
      <c r="O102" s="537"/>
      <c r="P102" s="537"/>
      <c r="Q102" s="520"/>
    </row>
    <row r="103" spans="1:17" ht="15">
      <c r="A103" s="539"/>
      <c r="B103" s="657"/>
      <c r="C103" s="657"/>
      <c r="D103" s="657"/>
      <c r="E103" s="657"/>
      <c r="F103" s="657"/>
      <c r="G103" s="657"/>
      <c r="H103" s="657"/>
      <c r="I103" s="657"/>
      <c r="J103" s="657"/>
      <c r="K103" s="537"/>
      <c r="L103" s="537"/>
      <c r="M103" s="537"/>
      <c r="N103" s="537"/>
      <c r="O103" s="537"/>
      <c r="P103" s="537"/>
      <c r="Q103" s="520"/>
    </row>
    <row r="104" spans="1:17" ht="61.5" customHeight="1">
      <c r="A104" s="539">
        <f>+A102+1</f>
        <v>76</v>
      </c>
      <c r="B104" s="1036" t="s">
        <v>934</v>
      </c>
      <c r="C104" s="1036"/>
      <c r="D104" s="1036"/>
      <c r="E104" s="1036"/>
      <c r="F104" s="1036"/>
      <c r="G104" s="1036"/>
      <c r="H104" s="1036"/>
      <c r="I104" s="1036"/>
      <c r="J104" s="656"/>
      <c r="K104" s="537"/>
      <c r="L104" s="537"/>
      <c r="M104" s="537"/>
      <c r="N104" s="537"/>
      <c r="O104" s="537"/>
      <c r="P104" s="537"/>
      <c r="Q104" s="520"/>
    </row>
    <row r="105" spans="1:17" ht="15">
      <c r="A105" s="655"/>
      <c r="B105" s="520"/>
      <c r="C105" s="520"/>
      <c r="D105" s="520"/>
      <c r="E105" s="520"/>
      <c r="F105" s="520"/>
      <c r="G105" s="520"/>
      <c r="H105" s="520"/>
      <c r="I105" s="520"/>
      <c r="J105" s="520"/>
      <c r="K105" s="537"/>
      <c r="L105" s="537"/>
      <c r="M105" s="537"/>
      <c r="N105" s="537"/>
      <c r="O105" s="537"/>
      <c r="P105" s="537"/>
      <c r="Q105" s="520"/>
    </row>
    <row r="106" spans="1:17" ht="47.25" customHeight="1">
      <c r="A106" s="539">
        <f>+A104+1</f>
        <v>77</v>
      </c>
      <c r="B106" s="1036" t="s">
        <v>935</v>
      </c>
      <c r="C106" s="1036"/>
      <c r="D106" s="1036"/>
      <c r="E106" s="1036"/>
      <c r="F106" s="1036"/>
      <c r="G106" s="1036"/>
      <c r="H106" s="1036"/>
      <c r="I106" s="1036"/>
      <c r="J106" s="656"/>
      <c r="K106" s="537"/>
      <c r="L106" s="537"/>
      <c r="M106" s="537"/>
      <c r="N106" s="537"/>
      <c r="O106" s="537"/>
      <c r="P106" s="537"/>
      <c r="Q106" s="520"/>
    </row>
    <row r="107" spans="1:17" ht="15">
      <c r="A107" s="520"/>
      <c r="B107" s="520"/>
      <c r="C107" s="520"/>
      <c r="D107" s="520"/>
      <c r="E107" s="520"/>
      <c r="F107" s="520"/>
      <c r="G107" s="520"/>
      <c r="H107" s="520"/>
      <c r="I107" s="520"/>
      <c r="J107" s="520"/>
      <c r="K107" s="520"/>
      <c r="L107" s="520"/>
      <c r="M107" s="520"/>
      <c r="N107" s="520"/>
      <c r="O107" s="520"/>
      <c r="P107" s="520"/>
      <c r="Q107" s="520"/>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50" fitToHeight="0" orientation="landscape" r:id="rId1"/>
  <rowBreaks count="2" manualBreakCount="2">
    <brk id="34" max="16383" man="1"/>
    <brk id="7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S43"/>
  <sheetViews>
    <sheetView view="pageBreakPreview" zoomScaleNormal="100" zoomScaleSheetLayoutView="100" workbookViewId="0"/>
  </sheetViews>
  <sheetFormatPr defaultRowHeight="12.75"/>
  <cols>
    <col min="1" max="1" width="10.6640625" customWidth="1"/>
    <col min="2" max="5" width="11" customWidth="1"/>
    <col min="6" max="6" width="9.33203125" customWidth="1"/>
    <col min="7" max="7" width="26.33203125" customWidth="1"/>
    <col min="8" max="12" width="12.83203125" customWidth="1"/>
    <col min="13" max="13" width="3.6640625" customWidth="1"/>
    <col min="14" max="18" width="12.83203125" customWidth="1"/>
  </cols>
  <sheetData>
    <row r="1" spans="1:19" ht="15">
      <c r="A1" s="608" t="s">
        <v>3</v>
      </c>
      <c r="B1" s="528"/>
      <c r="C1" s="528"/>
      <c r="D1" s="528"/>
      <c r="E1" s="528"/>
      <c r="F1" s="528"/>
      <c r="G1" s="528"/>
      <c r="H1" s="528"/>
      <c r="I1" s="528"/>
      <c r="J1" s="528"/>
      <c r="K1" s="528"/>
      <c r="L1" s="528"/>
      <c r="M1" s="528"/>
      <c r="N1" s="528"/>
      <c r="O1" s="528"/>
      <c r="P1" s="528"/>
      <c r="Q1" s="528"/>
      <c r="R1" s="528"/>
      <c r="S1" s="528"/>
    </row>
    <row r="2" spans="1:19" ht="15">
      <c r="A2" s="608" t="s">
        <v>936</v>
      </c>
      <c r="B2" s="528"/>
      <c r="C2" s="528"/>
      <c r="D2" s="528"/>
      <c r="E2" s="528"/>
      <c r="F2" s="528"/>
      <c r="G2" s="528"/>
      <c r="H2" s="528"/>
      <c r="I2" s="528"/>
      <c r="J2" s="528"/>
      <c r="K2" s="528"/>
      <c r="L2" s="528"/>
      <c r="M2" s="528"/>
      <c r="N2" s="528"/>
      <c r="O2" s="528"/>
      <c r="P2" s="528"/>
      <c r="Q2" s="528"/>
      <c r="R2" s="528"/>
      <c r="S2" s="528"/>
    </row>
    <row r="3" spans="1:19" ht="15">
      <c r="A3" s="525" t="s">
        <v>875</v>
      </c>
      <c r="B3" s="528"/>
      <c r="C3" s="528"/>
      <c r="D3" s="528"/>
      <c r="E3" s="528"/>
      <c r="F3" s="528"/>
      <c r="G3" s="528"/>
      <c r="H3" s="528"/>
      <c r="I3" s="528"/>
      <c r="J3" s="528"/>
      <c r="K3" s="528"/>
      <c r="L3" s="528"/>
      <c r="M3" s="528"/>
      <c r="N3" s="528"/>
      <c r="O3" s="528"/>
      <c r="P3" s="528"/>
      <c r="Q3" s="528"/>
      <c r="R3" s="528"/>
      <c r="S3" s="528"/>
    </row>
    <row r="4" spans="1:19" ht="15">
      <c r="A4" s="529">
        <f>'Att 10 - Excess-Def Summary'!A3</f>
        <v>2026</v>
      </c>
      <c r="B4" s="529" t="str">
        <f>'Att 10 - Excess-Def Summary'!B3</f>
        <v>Projection</v>
      </c>
      <c r="C4" s="575"/>
      <c r="D4" s="528"/>
      <c r="E4" s="528"/>
      <c r="F4" s="658"/>
      <c r="G4" s="528"/>
      <c r="H4" s="528"/>
      <c r="I4" s="528"/>
      <c r="J4" s="528"/>
      <c r="K4" s="528"/>
      <c r="L4" s="528"/>
      <c r="M4" s="528"/>
      <c r="N4" s="528"/>
      <c r="O4" s="528"/>
      <c r="P4" s="528"/>
      <c r="Q4" s="528"/>
      <c r="R4" s="528"/>
      <c r="S4" s="528"/>
    </row>
    <row r="5" spans="1:19" ht="15">
      <c r="A5" s="528"/>
      <c r="B5" s="528"/>
      <c r="C5" s="528"/>
      <c r="D5" s="528"/>
      <c r="E5" s="528"/>
      <c r="F5" s="528"/>
      <c r="G5" s="528"/>
      <c r="H5" s="528"/>
      <c r="I5" s="528"/>
      <c r="J5" s="528"/>
      <c r="K5" s="528"/>
      <c r="L5" s="528"/>
      <c r="M5" s="528"/>
      <c r="N5" s="528"/>
      <c r="O5" s="528"/>
      <c r="P5" s="528"/>
      <c r="Q5" s="528"/>
      <c r="R5" s="528"/>
      <c r="S5" s="528"/>
    </row>
    <row r="6" spans="1:19" ht="15">
      <c r="A6" s="612" t="s">
        <v>449</v>
      </c>
      <c r="B6" s="528"/>
      <c r="C6" s="528"/>
      <c r="D6" s="528"/>
      <c r="E6" s="528"/>
      <c r="F6" s="528"/>
      <c r="G6" s="528"/>
      <c r="H6" s="528"/>
      <c r="I6" s="528"/>
      <c r="J6" s="528"/>
      <c r="K6" s="528"/>
      <c r="L6" s="528"/>
      <c r="M6" s="528"/>
      <c r="N6" s="528"/>
      <c r="O6" s="528"/>
      <c r="P6" s="528"/>
      <c r="Q6" s="528"/>
      <c r="R6" s="528"/>
      <c r="S6" s="528"/>
    </row>
    <row r="7" spans="1:19" ht="15">
      <c r="A7" s="619">
        <v>1</v>
      </c>
      <c r="B7" s="659" t="s">
        <v>1123</v>
      </c>
      <c r="C7" s="660"/>
      <c r="D7" s="660"/>
      <c r="E7" s="660"/>
      <c r="F7" s="660"/>
      <c r="G7" s="660"/>
      <c r="H7" s="660"/>
      <c r="I7" s="660"/>
      <c r="J7" s="660"/>
      <c r="K7" s="660"/>
      <c r="L7" s="660"/>
      <c r="M7" s="660"/>
      <c r="N7" s="660"/>
      <c r="O7" s="660"/>
      <c r="P7" s="660"/>
      <c r="Q7" s="660"/>
      <c r="R7" s="528"/>
      <c r="S7" s="528"/>
    </row>
    <row r="8" spans="1:19" ht="113.25" customHeight="1">
      <c r="A8" s="619">
        <f>+A7+1</f>
        <v>2</v>
      </c>
      <c r="B8" s="1035" t="s">
        <v>1122</v>
      </c>
      <c r="C8" s="1035"/>
      <c r="D8" s="1035"/>
      <c r="E8" s="1035"/>
      <c r="F8" s="1035"/>
      <c r="G8" s="1035"/>
      <c r="H8" s="1035"/>
      <c r="I8" s="1035"/>
      <c r="J8" s="1035"/>
      <c r="K8" s="1035"/>
      <c r="L8" s="1035"/>
      <c r="M8" s="1035"/>
      <c r="N8" s="1035"/>
      <c r="O8" s="1035"/>
      <c r="P8" s="1035"/>
      <c r="Q8" s="1035"/>
      <c r="R8" s="528"/>
      <c r="S8" s="528"/>
    </row>
    <row r="9" spans="1:19" ht="93" customHeight="1">
      <c r="A9" s="619">
        <f>+A8+1</f>
        <v>3</v>
      </c>
      <c r="B9" s="1046" t="s">
        <v>937</v>
      </c>
      <c r="C9" s="1047"/>
      <c r="D9" s="1047"/>
      <c r="E9" s="1047"/>
      <c r="F9" s="1047"/>
      <c r="G9" s="1047"/>
      <c r="H9" s="1047"/>
      <c r="I9" s="1047"/>
      <c r="J9" s="1047"/>
      <c r="K9" s="1047"/>
      <c r="L9" s="1047"/>
      <c r="M9" s="1047"/>
      <c r="N9" s="1047"/>
      <c r="O9" s="1047"/>
      <c r="P9" s="1047"/>
      <c r="Q9" s="1047"/>
      <c r="R9" s="661"/>
      <c r="S9" s="661"/>
    </row>
    <row r="10" spans="1:19" ht="30.75" customHeight="1">
      <c r="A10" s="619">
        <f>+A9+1</f>
        <v>4</v>
      </c>
      <c r="B10" s="1046" t="s">
        <v>938</v>
      </c>
      <c r="C10" s="1047"/>
      <c r="D10" s="1047"/>
      <c r="E10" s="1047"/>
      <c r="F10" s="1047"/>
      <c r="G10" s="1047"/>
      <c r="H10" s="1047"/>
      <c r="I10" s="1047"/>
      <c r="J10" s="1047"/>
      <c r="K10" s="1047"/>
      <c r="L10" s="1047"/>
      <c r="M10" s="1047"/>
      <c r="N10" s="1047"/>
      <c r="O10" s="1047"/>
      <c r="P10" s="1047"/>
      <c r="Q10" s="1047"/>
      <c r="R10" s="661"/>
      <c r="S10" s="661"/>
    </row>
    <row r="11" spans="1:19" ht="15">
      <c r="A11" s="662"/>
      <c r="B11" s="528"/>
      <c r="C11" s="661"/>
      <c r="D11" s="528"/>
      <c r="E11" s="528"/>
      <c r="F11" s="528"/>
      <c r="G11" s="661"/>
      <c r="H11" s="661"/>
      <c r="I11" s="661"/>
      <c r="J11" s="661"/>
      <c r="K11" s="661"/>
      <c r="L11" s="661"/>
      <c r="M11" s="661"/>
      <c r="N11" s="661"/>
      <c r="O11" s="661"/>
      <c r="P11" s="661"/>
      <c r="Q11" s="661"/>
      <c r="R11" s="661"/>
      <c r="S11" s="661"/>
    </row>
    <row r="12" spans="1:19" ht="15">
      <c r="A12" s="661"/>
      <c r="B12" s="661" t="s">
        <v>576</v>
      </c>
      <c r="C12" s="528"/>
      <c r="D12" s="528"/>
      <c r="E12" s="528"/>
      <c r="F12" s="661" t="s">
        <v>577</v>
      </c>
      <c r="G12" s="661" t="s">
        <v>578</v>
      </c>
      <c r="H12" s="661" t="s">
        <v>579</v>
      </c>
      <c r="I12" s="661" t="s">
        <v>580</v>
      </c>
      <c r="J12" s="661" t="s">
        <v>581</v>
      </c>
      <c r="K12" s="661" t="s">
        <v>582</v>
      </c>
      <c r="L12" s="661" t="s">
        <v>583</v>
      </c>
      <c r="M12" s="661"/>
      <c r="N12" s="661" t="s">
        <v>584</v>
      </c>
      <c r="O12" s="661" t="s">
        <v>608</v>
      </c>
      <c r="P12" s="661" t="s">
        <v>609</v>
      </c>
      <c r="Q12" s="661" t="s">
        <v>896</v>
      </c>
      <c r="R12" s="661" t="s">
        <v>897</v>
      </c>
      <c r="S12" s="661" t="s">
        <v>898</v>
      </c>
    </row>
    <row r="13" spans="1:19" ht="15">
      <c r="A13" s="619">
        <f>+A10+1</f>
        <v>5</v>
      </c>
      <c r="B13" s="663" t="s">
        <v>939</v>
      </c>
      <c r="C13" s="572"/>
      <c r="D13" s="572"/>
      <c r="E13" s="572"/>
      <c r="F13" s="572"/>
      <c r="G13" s="572"/>
      <c r="H13" s="572"/>
      <c r="I13" s="572"/>
      <c r="J13" s="572"/>
      <c r="K13" s="572"/>
      <c r="L13" s="572"/>
      <c r="M13" s="664"/>
      <c r="N13" s="658"/>
      <c r="O13" s="658"/>
      <c r="P13" s="658"/>
      <c r="Q13" s="658"/>
      <c r="R13" s="658"/>
      <c r="S13" s="658"/>
    </row>
    <row r="14" spans="1:19" ht="15">
      <c r="A14" s="619"/>
      <c r="B14" s="665"/>
      <c r="C14" s="528"/>
      <c r="D14" s="528"/>
      <c r="E14" s="528"/>
      <c r="F14" s="528"/>
      <c r="G14" s="528"/>
      <c r="H14" s="666" t="s">
        <v>940</v>
      </c>
      <c r="I14" s="666" t="str">
        <f>H14</f>
        <v>[tax rate]</v>
      </c>
      <c r="J14" s="667" t="str">
        <f>I14</f>
        <v>[tax rate]</v>
      </c>
      <c r="K14" s="668" t="s">
        <v>941</v>
      </c>
      <c r="L14" s="667" t="str">
        <f>J14</f>
        <v>[tax rate]</v>
      </c>
      <c r="M14" s="664"/>
      <c r="N14" s="658"/>
      <c r="O14" s="658"/>
      <c r="P14" s="658"/>
      <c r="Q14" s="658"/>
      <c r="R14" s="658"/>
      <c r="S14" s="658"/>
    </row>
    <row r="15" spans="1:19" ht="15">
      <c r="A15" s="619">
        <f>+A13+1</f>
        <v>6</v>
      </c>
      <c r="B15" s="1045" t="s">
        <v>942</v>
      </c>
      <c r="C15" s="1045"/>
      <c r="D15" s="1045"/>
      <c r="E15" s="1045"/>
      <c r="F15" s="1045"/>
      <c r="G15" s="1045"/>
      <c r="H15" s="669" t="s">
        <v>785</v>
      </c>
      <c r="I15" s="669" t="s">
        <v>785</v>
      </c>
      <c r="J15" s="669" t="s">
        <v>785</v>
      </c>
      <c r="K15" s="669" t="s">
        <v>785</v>
      </c>
      <c r="L15" s="669" t="s">
        <v>785</v>
      </c>
      <c r="M15" s="669"/>
      <c r="N15" s="658"/>
      <c r="O15" s="658"/>
      <c r="P15" s="658"/>
      <c r="Q15" s="658"/>
      <c r="R15" s="658"/>
      <c r="S15" s="658"/>
    </row>
    <row r="16" spans="1:19" ht="15">
      <c r="A16" s="619">
        <f>+A15+1</f>
        <v>7</v>
      </c>
      <c r="B16" s="670" t="s">
        <v>943</v>
      </c>
      <c r="C16" s="670"/>
      <c r="D16" s="670"/>
      <c r="E16" s="658"/>
      <c r="F16" s="671" t="s">
        <v>944</v>
      </c>
      <c r="G16" s="672" t="s">
        <v>45</v>
      </c>
      <c r="H16" s="673">
        <v>190</v>
      </c>
      <c r="I16" s="673">
        <v>282</v>
      </c>
      <c r="J16" s="673">
        <v>283</v>
      </c>
      <c r="K16" s="673">
        <v>182.3</v>
      </c>
      <c r="L16" s="673">
        <v>283</v>
      </c>
      <c r="M16" s="658"/>
      <c r="N16" s="658"/>
      <c r="O16" s="658"/>
      <c r="P16" s="658"/>
      <c r="Q16" s="658"/>
      <c r="R16" s="658"/>
      <c r="S16" s="658"/>
    </row>
    <row r="17" spans="1:19" ht="15">
      <c r="A17" s="619"/>
      <c r="B17" s="658"/>
      <c r="C17" s="658"/>
      <c r="D17" s="658"/>
      <c r="E17" s="658"/>
      <c r="F17" s="658"/>
      <c r="G17" s="658"/>
      <c r="H17" s="658"/>
      <c r="I17" s="658"/>
      <c r="J17" s="658"/>
      <c r="K17" s="658"/>
      <c r="L17" s="658"/>
      <c r="M17" s="658"/>
      <c r="N17" s="658"/>
      <c r="O17" s="658"/>
      <c r="P17" s="658"/>
      <c r="Q17" s="658"/>
      <c r="R17" s="658"/>
      <c r="S17" s="658"/>
    </row>
    <row r="18" spans="1:19" ht="15">
      <c r="A18" s="619">
        <f>A16+1</f>
        <v>8</v>
      </c>
      <c r="B18" s="674" t="s">
        <v>798</v>
      </c>
      <c r="C18" s="674"/>
      <c r="D18" s="674"/>
      <c r="E18" s="658"/>
      <c r="F18" s="674"/>
      <c r="G18" s="675"/>
      <c r="H18" s="674"/>
      <c r="I18" s="675"/>
      <c r="J18" s="675"/>
      <c r="K18" s="675"/>
      <c r="L18" s="675"/>
      <c r="M18" s="676"/>
      <c r="N18" s="658"/>
      <c r="O18" s="658"/>
      <c r="P18" s="658"/>
      <c r="Q18" s="658"/>
      <c r="R18" s="658"/>
      <c r="S18" s="658"/>
    </row>
    <row r="19" spans="1:19" ht="15">
      <c r="A19" s="560" t="str">
        <f>A18&amp;"a"</f>
        <v>8a</v>
      </c>
      <c r="B19" s="674" t="s">
        <v>798</v>
      </c>
      <c r="C19" s="674"/>
      <c r="D19" s="674"/>
      <c r="E19" s="658"/>
      <c r="F19" s="674"/>
      <c r="G19" s="675"/>
      <c r="H19" s="674"/>
      <c r="I19" s="675"/>
      <c r="J19" s="675"/>
      <c r="K19" s="675"/>
      <c r="L19" s="675"/>
      <c r="M19" s="676"/>
      <c r="N19" s="658"/>
      <c r="O19" s="658"/>
      <c r="P19" s="658"/>
      <c r="Q19" s="658"/>
      <c r="R19" s="658"/>
      <c r="S19" s="658"/>
    </row>
    <row r="20" spans="1:19" ht="15">
      <c r="A20" s="560" t="str">
        <f>A18&amp;"b"</f>
        <v>8b</v>
      </c>
      <c r="B20" s="674" t="s">
        <v>798</v>
      </c>
      <c r="C20" s="674"/>
      <c r="D20" s="674"/>
      <c r="E20" s="658"/>
      <c r="F20" s="674"/>
      <c r="G20" s="675"/>
      <c r="H20" s="675"/>
      <c r="I20" s="675"/>
      <c r="J20" s="675"/>
      <c r="K20" s="675"/>
      <c r="L20" s="675"/>
      <c r="M20" s="676"/>
      <c r="N20" s="658"/>
      <c r="O20" s="658"/>
      <c r="P20" s="658"/>
      <c r="Q20" s="658"/>
      <c r="R20" s="658"/>
      <c r="S20" s="658"/>
    </row>
    <row r="21" spans="1:19" ht="15">
      <c r="A21" s="560" t="str">
        <f>A18&amp;"..."</f>
        <v>8...</v>
      </c>
      <c r="B21" s="674" t="s">
        <v>798</v>
      </c>
      <c r="C21" s="674"/>
      <c r="D21" s="674"/>
      <c r="E21" s="658"/>
      <c r="F21" s="674"/>
      <c r="G21" s="675"/>
      <c r="H21" s="674"/>
      <c r="I21" s="675"/>
      <c r="J21" s="675"/>
      <c r="K21" s="674"/>
      <c r="L21" s="675"/>
      <c r="M21" s="676"/>
      <c r="N21" s="658"/>
      <c r="O21" s="658"/>
      <c r="P21" s="658"/>
      <c r="Q21" s="658"/>
      <c r="R21" s="658"/>
      <c r="S21" s="658"/>
    </row>
    <row r="22" spans="1:19" ht="15.75" thickBot="1">
      <c r="A22" s="619">
        <f>A18+1</f>
        <v>9</v>
      </c>
      <c r="B22" s="658" t="s">
        <v>50</v>
      </c>
      <c r="C22" s="658"/>
      <c r="D22" s="658"/>
      <c r="E22" s="658"/>
      <c r="F22" s="658"/>
      <c r="G22" s="677"/>
      <c r="H22" s="678">
        <f>SUM(H18:H21)</f>
        <v>0</v>
      </c>
      <c r="I22" s="678">
        <f>SUM(I18:I21)</f>
        <v>0</v>
      </c>
      <c r="J22" s="678">
        <f>SUM(J18:J21)</f>
        <v>0</v>
      </c>
      <c r="K22" s="678">
        <f>SUM(K18:K21)</f>
        <v>0</v>
      </c>
      <c r="L22" s="678">
        <f>SUM(L18:L21)</f>
        <v>0</v>
      </c>
      <c r="M22" s="676"/>
      <c r="N22" s="658"/>
      <c r="O22" s="658"/>
      <c r="P22" s="658"/>
      <c r="Q22" s="658"/>
      <c r="R22" s="658"/>
      <c r="S22" s="658"/>
    </row>
    <row r="23" spans="1:19" ht="15.75" thickTop="1">
      <c r="A23" s="619"/>
      <c r="B23" s="658"/>
      <c r="C23" s="658"/>
      <c r="D23" s="658"/>
      <c r="E23" s="658"/>
      <c r="F23" s="658"/>
      <c r="G23" s="676"/>
      <c r="H23" s="658"/>
      <c r="I23" s="676"/>
      <c r="J23" s="676"/>
      <c r="K23" s="676"/>
      <c r="L23" s="658"/>
      <c r="M23" s="658"/>
      <c r="N23" s="658"/>
      <c r="O23" s="658"/>
      <c r="P23" s="658"/>
      <c r="Q23" s="658"/>
      <c r="R23" s="658"/>
      <c r="S23" s="658"/>
    </row>
    <row r="24" spans="1:19" ht="15">
      <c r="A24" s="619">
        <f>A22+1</f>
        <v>10</v>
      </c>
      <c r="B24" s="663" t="s">
        <v>945</v>
      </c>
      <c r="C24" s="679"/>
      <c r="D24" s="679"/>
      <c r="E24" s="679"/>
      <c r="F24" s="679"/>
      <c r="G24" s="680"/>
      <c r="H24" s="679"/>
      <c r="I24" s="680"/>
      <c r="J24" s="680"/>
      <c r="K24" s="680"/>
      <c r="L24" s="679"/>
      <c r="M24" s="658"/>
      <c r="N24" s="1048" t="s">
        <v>946</v>
      </c>
      <c r="O24" s="1048"/>
      <c r="P24" s="1048"/>
      <c r="Q24" s="1048"/>
      <c r="R24" s="1048"/>
      <c r="S24" s="1048"/>
    </row>
    <row r="25" spans="1:19" ht="15">
      <c r="A25" s="619">
        <f t="shared" ref="A25:A27" si="0">+A24+1</f>
        <v>11</v>
      </c>
      <c r="B25" s="658"/>
      <c r="C25" s="658"/>
      <c r="D25" s="658"/>
      <c r="E25" s="658"/>
      <c r="F25" s="658"/>
      <c r="G25" s="676"/>
      <c r="H25" s="666" t="s">
        <v>940</v>
      </c>
      <c r="I25" s="666" t="str">
        <f>H25</f>
        <v>[tax rate]</v>
      </c>
      <c r="J25" s="667" t="str">
        <f>I25</f>
        <v>[tax rate]</v>
      </c>
      <c r="K25" s="668" t="s">
        <v>941</v>
      </c>
      <c r="L25" s="667" t="str">
        <f>J25</f>
        <v>[tax rate]</v>
      </c>
      <c r="M25" s="658"/>
      <c r="N25" s="658"/>
      <c r="O25" s="658"/>
      <c r="P25" s="668" t="str">
        <f>K25</f>
        <v>[1/(1-tax rate)]</v>
      </c>
      <c r="Q25" s="667" t="str">
        <f>L25</f>
        <v>[tax rate]</v>
      </c>
      <c r="R25" s="668" t="str">
        <f>P25</f>
        <v>[1/(1-tax rate)]</v>
      </c>
      <c r="S25" s="667" t="str">
        <f>Q25</f>
        <v>[tax rate]</v>
      </c>
    </row>
    <row r="26" spans="1:19" ht="15">
      <c r="A26" s="619">
        <f t="shared" si="0"/>
        <v>12</v>
      </c>
      <c r="B26" s="1045" t="s">
        <v>942</v>
      </c>
      <c r="C26" s="1045"/>
      <c r="D26" s="1045"/>
      <c r="E26" s="1045"/>
      <c r="F26" s="1045"/>
      <c r="G26" s="1045"/>
      <c r="H26" s="669" t="s">
        <v>785</v>
      </c>
      <c r="I26" s="669" t="s">
        <v>785</v>
      </c>
      <c r="J26" s="669" t="s">
        <v>785</v>
      </c>
      <c r="K26" s="669" t="s">
        <v>785</v>
      </c>
      <c r="L26" s="669" t="s">
        <v>785</v>
      </c>
      <c r="M26" s="676"/>
      <c r="N26" s="669" t="s">
        <v>785</v>
      </c>
      <c r="O26" s="669" t="s">
        <v>785</v>
      </c>
      <c r="P26" s="669" t="s">
        <v>785</v>
      </c>
      <c r="Q26" s="669" t="s">
        <v>785</v>
      </c>
      <c r="R26" s="669" t="s">
        <v>785</v>
      </c>
      <c r="S26" s="669" t="s">
        <v>785</v>
      </c>
    </row>
    <row r="27" spans="1:19" ht="15">
      <c r="A27" s="619">
        <f t="shared" si="0"/>
        <v>13</v>
      </c>
      <c r="B27" s="670" t="s">
        <v>943</v>
      </c>
      <c r="C27" s="670"/>
      <c r="D27" s="670"/>
      <c r="E27" s="658"/>
      <c r="F27" s="671" t="s">
        <v>944</v>
      </c>
      <c r="G27" s="672" t="s">
        <v>45</v>
      </c>
      <c r="H27" s="673">
        <v>190</v>
      </c>
      <c r="I27" s="673">
        <v>282</v>
      </c>
      <c r="J27" s="673">
        <v>283</v>
      </c>
      <c r="K27" s="673">
        <v>182.3</v>
      </c>
      <c r="L27" s="673">
        <v>283</v>
      </c>
      <c r="M27" s="681"/>
      <c r="N27" s="673">
        <v>410.2</v>
      </c>
      <c r="O27" s="673">
        <v>411.2</v>
      </c>
      <c r="P27" s="673">
        <v>254</v>
      </c>
      <c r="Q27" s="673">
        <v>190</v>
      </c>
      <c r="R27" s="673">
        <v>182.3</v>
      </c>
      <c r="S27" s="673">
        <v>283</v>
      </c>
    </row>
    <row r="28" spans="1:19" ht="15">
      <c r="A28" s="665"/>
      <c r="B28" s="658"/>
      <c r="C28" s="658"/>
      <c r="D28" s="658"/>
      <c r="E28" s="658"/>
      <c r="F28" s="658"/>
      <c r="G28" s="676"/>
      <c r="H28" s="669"/>
      <c r="I28" s="682"/>
      <c r="J28" s="682"/>
      <c r="K28" s="682"/>
      <c r="L28" s="682"/>
      <c r="M28" s="682"/>
      <c r="N28" s="658"/>
      <c r="O28" s="658"/>
      <c r="P28" s="658"/>
      <c r="Q28" s="658"/>
      <c r="R28" s="658"/>
      <c r="S28" s="658"/>
    </row>
    <row r="29" spans="1:19" ht="15">
      <c r="A29" s="619">
        <f>A27+1</f>
        <v>14</v>
      </c>
      <c r="B29" s="674" t="s">
        <v>798</v>
      </c>
      <c r="C29" s="674"/>
      <c r="D29" s="674"/>
      <c r="E29" s="658"/>
      <c r="F29" s="674"/>
      <c r="G29" s="675"/>
      <c r="H29" s="674"/>
      <c r="I29" s="675"/>
      <c r="J29" s="675"/>
      <c r="K29" s="675"/>
      <c r="L29" s="675"/>
      <c r="M29" s="676"/>
      <c r="N29" s="674"/>
      <c r="O29" s="674"/>
      <c r="P29" s="675"/>
      <c r="Q29" s="675"/>
      <c r="R29" s="675"/>
      <c r="S29" s="675"/>
    </row>
    <row r="30" spans="1:19" ht="15">
      <c r="A30" s="560" t="str">
        <f>A29&amp;"a"</f>
        <v>14a</v>
      </c>
      <c r="B30" s="674" t="s">
        <v>798</v>
      </c>
      <c r="C30" s="674"/>
      <c r="D30" s="674"/>
      <c r="E30" s="658"/>
      <c r="F30" s="674"/>
      <c r="G30" s="675"/>
      <c r="H30" s="674"/>
      <c r="I30" s="675"/>
      <c r="J30" s="675"/>
      <c r="K30" s="675"/>
      <c r="L30" s="675"/>
      <c r="M30" s="676"/>
      <c r="N30" s="674"/>
      <c r="O30" s="674"/>
      <c r="P30" s="675"/>
      <c r="Q30" s="675"/>
      <c r="R30" s="675"/>
      <c r="S30" s="675"/>
    </row>
    <row r="31" spans="1:19" ht="15">
      <c r="A31" s="560" t="str">
        <f>A29&amp;"b"</f>
        <v>14b</v>
      </c>
      <c r="B31" s="674" t="s">
        <v>798</v>
      </c>
      <c r="C31" s="674"/>
      <c r="D31" s="674"/>
      <c r="E31" s="658"/>
      <c r="F31" s="674"/>
      <c r="G31" s="675"/>
      <c r="H31" s="675"/>
      <c r="I31" s="675"/>
      <c r="J31" s="675"/>
      <c r="K31" s="675"/>
      <c r="L31" s="675"/>
      <c r="M31" s="676"/>
      <c r="N31" s="675"/>
      <c r="O31" s="675"/>
      <c r="P31" s="675"/>
      <c r="Q31" s="675"/>
      <c r="R31" s="675"/>
      <c r="S31" s="675"/>
    </row>
    <row r="32" spans="1:19" ht="15">
      <c r="A32" s="560" t="str">
        <f>A29&amp;"..."</f>
        <v>14...</v>
      </c>
      <c r="B32" s="674" t="s">
        <v>798</v>
      </c>
      <c r="C32" s="674"/>
      <c r="D32" s="674"/>
      <c r="E32" s="658"/>
      <c r="F32" s="674"/>
      <c r="G32" s="675"/>
      <c r="H32" s="674"/>
      <c r="I32" s="675"/>
      <c r="J32" s="675"/>
      <c r="K32" s="675"/>
      <c r="L32" s="675"/>
      <c r="M32" s="676"/>
      <c r="N32" s="674"/>
      <c r="O32" s="674"/>
      <c r="P32" s="675"/>
      <c r="Q32" s="675"/>
      <c r="R32" s="675"/>
      <c r="S32" s="675"/>
    </row>
    <row r="33" spans="1:19" ht="15.75" thickBot="1">
      <c r="A33" s="619">
        <f>A29+1</f>
        <v>15</v>
      </c>
      <c r="B33" s="658" t="s">
        <v>50</v>
      </c>
      <c r="C33" s="658"/>
      <c r="D33" s="658"/>
      <c r="E33" s="658"/>
      <c r="F33" s="658"/>
      <c r="G33" s="677"/>
      <c r="H33" s="678">
        <f>SUM(H29:H32)</f>
        <v>0</v>
      </c>
      <c r="I33" s="678">
        <f>SUM(I29:I32)</f>
        <v>0</v>
      </c>
      <c r="J33" s="678">
        <f>SUM(J29:J32)</f>
        <v>0</v>
      </c>
      <c r="K33" s="678">
        <f>SUM(K29:K32)</f>
        <v>0</v>
      </c>
      <c r="L33" s="678">
        <f>SUM(L29:L32)</f>
        <v>0</v>
      </c>
      <c r="M33" s="676"/>
      <c r="N33" s="678">
        <f t="shared" ref="N33:S33" si="1">SUM(N29:N32)</f>
        <v>0</v>
      </c>
      <c r="O33" s="678">
        <f t="shared" si="1"/>
        <v>0</v>
      </c>
      <c r="P33" s="678">
        <f t="shared" si="1"/>
        <v>0</v>
      </c>
      <c r="Q33" s="678">
        <f t="shared" si="1"/>
        <v>0</v>
      </c>
      <c r="R33" s="678">
        <f t="shared" si="1"/>
        <v>0</v>
      </c>
      <c r="S33" s="678">
        <f t="shared" si="1"/>
        <v>0</v>
      </c>
    </row>
    <row r="34" spans="1:19" ht="15.75" thickTop="1">
      <c r="A34" s="665"/>
      <c r="B34" s="658"/>
      <c r="C34" s="658"/>
      <c r="D34" s="658"/>
      <c r="E34" s="658"/>
      <c r="F34" s="658"/>
      <c r="G34" s="658"/>
      <c r="H34" s="658"/>
      <c r="I34" s="658"/>
      <c r="J34" s="658"/>
      <c r="K34" s="658"/>
      <c r="L34" s="658"/>
      <c r="M34" s="676"/>
      <c r="N34" s="658"/>
      <c r="O34" s="658"/>
      <c r="P34" s="658"/>
      <c r="Q34" s="676"/>
      <c r="R34" s="658"/>
      <c r="S34" s="658"/>
    </row>
    <row r="35" spans="1:19" ht="15.75" thickBot="1">
      <c r="A35" s="683">
        <f>A33+1</f>
        <v>16</v>
      </c>
      <c r="B35" s="665" t="s">
        <v>947</v>
      </c>
      <c r="C35" s="658"/>
      <c r="D35" s="658"/>
      <c r="E35" s="658"/>
      <c r="F35" s="658"/>
      <c r="G35" s="658"/>
      <c r="H35" s="678">
        <f>H33-H22</f>
        <v>0</v>
      </c>
      <c r="I35" s="678">
        <f>I33-I22</f>
        <v>0</v>
      </c>
      <c r="J35" s="678">
        <f>J33-J22</f>
        <v>0</v>
      </c>
      <c r="K35" s="678">
        <f>K33-K22</f>
        <v>0</v>
      </c>
      <c r="L35" s="678">
        <f>L33-L22</f>
        <v>0</v>
      </c>
      <c r="M35" s="676"/>
      <c r="N35" s="678">
        <f t="shared" ref="N35:S35" si="2">N33</f>
        <v>0</v>
      </c>
      <c r="O35" s="678">
        <f t="shared" si="2"/>
        <v>0</v>
      </c>
      <c r="P35" s="678">
        <f t="shared" si="2"/>
        <v>0</v>
      </c>
      <c r="Q35" s="678">
        <f t="shared" si="2"/>
        <v>0</v>
      </c>
      <c r="R35" s="678">
        <f t="shared" si="2"/>
        <v>0</v>
      </c>
      <c r="S35" s="678">
        <f t="shared" si="2"/>
        <v>0</v>
      </c>
    </row>
    <row r="36" spans="1:19" ht="15.75" thickTop="1">
      <c r="A36" s="619"/>
      <c r="B36" s="658"/>
      <c r="C36" s="658"/>
      <c r="D36" s="658"/>
      <c r="E36" s="658"/>
      <c r="F36" s="658"/>
      <c r="G36" s="658"/>
      <c r="H36" s="658"/>
      <c r="I36" s="658"/>
      <c r="J36" s="658"/>
      <c r="K36" s="658"/>
      <c r="L36" s="658"/>
      <c r="M36" s="658"/>
      <c r="N36" s="658"/>
      <c r="O36" s="658"/>
      <c r="P36" s="658"/>
      <c r="Q36" s="658"/>
      <c r="R36" s="658"/>
      <c r="S36" s="658"/>
    </row>
    <row r="37" spans="1:19" ht="15">
      <c r="A37" s="619">
        <f>A35+1</f>
        <v>17</v>
      </c>
      <c r="B37" s="665" t="s">
        <v>948</v>
      </c>
      <c r="C37" s="658"/>
      <c r="D37" s="658"/>
      <c r="E37" s="658"/>
      <c r="F37" s="658"/>
      <c r="G37" s="658"/>
      <c r="H37" s="658"/>
      <c r="I37" s="658"/>
      <c r="J37" s="658"/>
      <c r="K37" s="658"/>
      <c r="L37" s="658"/>
      <c r="M37" s="658"/>
      <c r="N37" s="658"/>
      <c r="O37" s="658"/>
      <c r="P37" s="658"/>
      <c r="Q37" s="658"/>
      <c r="R37" s="658"/>
      <c r="S37" s="658"/>
    </row>
    <row r="38" spans="1:19" ht="15">
      <c r="A38" s="619">
        <f t="shared" ref="A38:A43" si="3">+A37+1</f>
        <v>18</v>
      </c>
      <c r="B38" s="658" t="s">
        <v>949</v>
      </c>
      <c r="C38" s="658"/>
      <c r="D38" s="658"/>
      <c r="E38" s="658"/>
      <c r="F38" s="658"/>
      <c r="G38" s="658"/>
      <c r="H38" s="674"/>
      <c r="I38" s="658"/>
      <c r="J38" s="658"/>
      <c r="K38" s="658"/>
      <c r="L38" s="658"/>
      <c r="M38" s="658"/>
      <c r="N38" s="658"/>
      <c r="O38" s="658"/>
      <c r="P38" s="658"/>
      <c r="Q38" s="658"/>
      <c r="R38" s="658"/>
      <c r="S38" s="658"/>
    </row>
    <row r="39" spans="1:19" ht="15">
      <c r="A39" s="619">
        <f t="shared" si="3"/>
        <v>19</v>
      </c>
      <c r="B39" s="658" t="s">
        <v>950</v>
      </c>
      <c r="C39" s="658"/>
      <c r="D39" s="658"/>
      <c r="E39" s="658"/>
      <c r="F39" s="658"/>
      <c r="G39" s="658"/>
      <c r="H39" s="674"/>
      <c r="I39" s="658"/>
      <c r="J39" s="658"/>
      <c r="K39" s="658"/>
      <c r="L39" s="658"/>
      <c r="M39" s="658"/>
      <c r="N39" s="658"/>
      <c r="O39" s="658"/>
      <c r="P39" s="658"/>
      <c r="Q39" s="658"/>
      <c r="R39" s="658"/>
      <c r="S39" s="658"/>
    </row>
    <row r="40" spans="1:19" ht="15">
      <c r="A40" s="619">
        <f t="shared" si="3"/>
        <v>20</v>
      </c>
      <c r="B40" s="658" t="s">
        <v>951</v>
      </c>
      <c r="C40" s="658"/>
      <c r="D40" s="658"/>
      <c r="E40" s="658"/>
      <c r="F40" s="658"/>
      <c r="G40" s="658"/>
      <c r="H40" s="675"/>
      <c r="I40" s="658"/>
      <c r="J40" s="658"/>
      <c r="K40" s="658"/>
      <c r="L40" s="658"/>
      <c r="M40" s="658"/>
      <c r="N40" s="658"/>
      <c r="O40" s="658"/>
      <c r="P40" s="658"/>
      <c r="Q40" s="658"/>
      <c r="R40" s="658"/>
      <c r="S40" s="658"/>
    </row>
    <row r="41" spans="1:19" ht="15">
      <c r="A41" s="619">
        <f t="shared" si="3"/>
        <v>21</v>
      </c>
      <c r="B41" s="658" t="s">
        <v>952</v>
      </c>
      <c r="C41" s="658"/>
      <c r="D41" s="658"/>
      <c r="E41" s="658"/>
      <c r="F41" s="658"/>
      <c r="G41" s="658"/>
      <c r="H41" s="674"/>
      <c r="I41" s="658"/>
      <c r="J41" s="658"/>
      <c r="K41" s="658"/>
      <c r="L41" s="658"/>
      <c r="M41" s="658"/>
      <c r="N41" s="658"/>
      <c r="O41" s="658"/>
      <c r="P41" s="658"/>
      <c r="Q41" s="658"/>
      <c r="R41" s="658"/>
      <c r="S41" s="658"/>
    </row>
    <row r="42" spans="1:19" ht="15">
      <c r="A42" s="619">
        <f t="shared" si="3"/>
        <v>22</v>
      </c>
      <c r="B42" s="658" t="s">
        <v>953</v>
      </c>
      <c r="C42" s="658"/>
      <c r="D42" s="658"/>
      <c r="E42" s="658"/>
      <c r="F42" s="658"/>
      <c r="G42" s="658"/>
      <c r="H42" s="674"/>
      <c r="I42" s="658"/>
      <c r="J42" s="658"/>
      <c r="K42" s="658"/>
      <c r="L42" s="658"/>
      <c r="M42" s="658"/>
      <c r="N42" s="658"/>
      <c r="O42" s="658"/>
      <c r="P42" s="658"/>
      <c r="Q42" s="658"/>
      <c r="R42" s="658"/>
      <c r="S42" s="658"/>
    </row>
    <row r="43" spans="1:19" ht="15">
      <c r="A43" s="619">
        <f t="shared" si="3"/>
        <v>23</v>
      </c>
      <c r="B43" s="658" t="s">
        <v>954</v>
      </c>
      <c r="C43" s="658"/>
      <c r="D43" s="658"/>
      <c r="E43" s="658"/>
      <c r="F43" s="658"/>
      <c r="G43" s="658"/>
      <c r="H43" s="674"/>
      <c r="I43" s="658"/>
      <c r="J43" s="658"/>
      <c r="K43" s="658"/>
      <c r="L43" s="658"/>
      <c r="M43" s="658"/>
      <c r="N43" s="658"/>
      <c r="O43" s="658"/>
      <c r="P43" s="658"/>
      <c r="Q43" s="658"/>
      <c r="R43" s="658"/>
      <c r="S43" s="658"/>
    </row>
  </sheetData>
  <mergeCells count="6">
    <mergeCell ref="B26:G26"/>
    <mergeCell ref="B8:Q8"/>
    <mergeCell ref="B9:Q9"/>
    <mergeCell ref="B10:Q10"/>
    <mergeCell ref="B15:G15"/>
    <mergeCell ref="N24:S24"/>
  </mergeCells>
  <pageMargins left="0.65" right="0.65" top="0.75" bottom="0.75" header="0.3" footer="0.3"/>
  <pageSetup scale="5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N136"/>
  <sheetViews>
    <sheetView showGridLines="0" view="pageBreakPreview" zoomScaleNormal="100" zoomScaleSheetLayoutView="100" workbookViewId="0"/>
  </sheetViews>
  <sheetFormatPr defaultColWidth="10.33203125" defaultRowHeight="12.75"/>
  <cols>
    <col min="1" max="2" width="10.33203125" style="430"/>
    <col min="3" max="3" width="38.83203125" style="430" customWidth="1"/>
    <col min="4" max="4" width="15.33203125" style="430" customWidth="1"/>
    <col min="5" max="5" width="19.83203125" style="430" customWidth="1"/>
    <col min="6" max="6" width="20.33203125" style="430" customWidth="1"/>
    <col min="7" max="7" width="30.5" style="430" bestFit="1" customWidth="1"/>
    <col min="8" max="8" width="14.1640625" style="430" customWidth="1"/>
    <col min="9" max="9" width="25" style="430" customWidth="1"/>
    <col min="10" max="10" width="10.33203125" style="430"/>
    <col min="11" max="11" width="12.5" style="430" bestFit="1" customWidth="1"/>
    <col min="12" max="12" width="33.6640625" style="430" bestFit="1" customWidth="1"/>
    <col min="13" max="16384" width="10.33203125" style="430"/>
  </cols>
  <sheetData>
    <row r="1" spans="1:14" s="277" customFormat="1" ht="14.45" customHeight="1">
      <c r="A1" s="276"/>
      <c r="B1" s="427"/>
      <c r="C1" s="427"/>
      <c r="D1" s="427"/>
      <c r="E1" s="427"/>
      <c r="F1" s="428"/>
      <c r="G1" s="427"/>
      <c r="H1" s="426" t="s">
        <v>446</v>
      </c>
      <c r="I1" s="427"/>
      <c r="J1" s="427"/>
      <c r="K1" s="429"/>
    </row>
    <row r="2" spans="1:14" s="277" customFormat="1" ht="14.45" customHeight="1">
      <c r="A2" s="276"/>
      <c r="B2" s="427"/>
      <c r="C2" s="427"/>
      <c r="D2" s="427"/>
      <c r="E2" s="427"/>
      <c r="F2" s="499"/>
      <c r="G2" s="499"/>
      <c r="H2" s="104" t="str">
        <f>'Appendix III'!$M$5&amp;" "&amp;'Appendix III'!$M$6</f>
        <v>For the 12 months ended 12/31/2026</v>
      </c>
      <c r="I2" s="427"/>
    </row>
    <row r="3" spans="1:14" s="277" customFormat="1" ht="14.45" customHeight="1">
      <c r="A3" s="276"/>
      <c r="B3" s="427"/>
      <c r="C3" s="427"/>
      <c r="D3" s="462" t="s">
        <v>955</v>
      </c>
      <c r="E3" s="427"/>
      <c r="F3" s="427"/>
      <c r="G3" s="508"/>
      <c r="H3" s="507"/>
      <c r="I3" s="427"/>
    </row>
    <row r="4" spans="1:14" s="277" customFormat="1" ht="14.45" customHeight="1">
      <c r="A4" s="276"/>
      <c r="B4" s="428"/>
      <c r="C4" s="461"/>
      <c r="D4" s="462" t="s">
        <v>26</v>
      </c>
      <c r="E4" s="428"/>
      <c r="G4" s="509"/>
      <c r="H4" s="508"/>
      <c r="I4" s="427"/>
      <c r="J4" s="427"/>
      <c r="K4" s="427"/>
      <c r="L4" s="427"/>
    </row>
    <row r="5" spans="1:14" s="277" customFormat="1" ht="14.45" customHeight="1">
      <c r="A5" s="276"/>
      <c r="B5" s="427"/>
      <c r="C5" s="427"/>
      <c r="D5" s="462" t="s">
        <v>3</v>
      </c>
      <c r="E5" s="427"/>
      <c r="H5" s="427"/>
      <c r="I5" s="427"/>
      <c r="J5" s="427"/>
      <c r="K5" s="427"/>
      <c r="L5" s="427"/>
    </row>
    <row r="7" spans="1:14" ht="12.75" customHeight="1">
      <c r="B7" s="1049" t="s">
        <v>956</v>
      </c>
      <c r="C7" s="1049"/>
      <c r="D7" s="1049"/>
      <c r="E7" s="1049"/>
      <c r="F7" s="1049"/>
      <c r="G7" s="1049"/>
      <c r="H7" s="431"/>
      <c r="I7" s="431"/>
      <c r="J7" s="431"/>
      <c r="K7" s="431"/>
      <c r="L7" s="431"/>
      <c r="M7" s="431"/>
      <c r="N7" s="431"/>
    </row>
    <row r="8" spans="1:14" ht="40.5" customHeight="1">
      <c r="B8" s="1049"/>
      <c r="C8" s="1049"/>
      <c r="D8" s="1049"/>
      <c r="E8" s="1049"/>
      <c r="F8" s="1049"/>
      <c r="G8" s="1049"/>
      <c r="H8" s="431"/>
      <c r="I8" s="431"/>
      <c r="J8" s="431"/>
      <c r="K8" s="431"/>
      <c r="L8" s="431"/>
      <c r="M8" s="431"/>
      <c r="N8" s="431"/>
    </row>
    <row r="9" spans="1:14">
      <c r="B9" s="431"/>
      <c r="C9" s="431"/>
      <c r="D9" s="431"/>
      <c r="E9" s="431"/>
      <c r="F9" s="431"/>
      <c r="G9" s="431"/>
      <c r="I9" s="440"/>
      <c r="J9" s="431"/>
      <c r="K9" s="431"/>
      <c r="L9" s="431"/>
      <c r="M9" s="431"/>
      <c r="N9" s="431"/>
    </row>
    <row r="10" spans="1:14">
      <c r="B10" s="432">
        <v>1</v>
      </c>
      <c r="C10" s="1050" t="s">
        <v>957</v>
      </c>
      <c r="D10" s="1050"/>
      <c r="E10" s="1050"/>
      <c r="F10" s="1050"/>
      <c r="G10" s="431"/>
      <c r="I10" s="431"/>
      <c r="J10" s="431"/>
      <c r="K10" s="431"/>
      <c r="L10" s="431"/>
      <c r="M10" s="431"/>
      <c r="N10" s="431"/>
    </row>
    <row r="11" spans="1:14">
      <c r="B11" s="431"/>
      <c r="C11" s="1051" t="s">
        <v>958</v>
      </c>
      <c r="D11" s="1051"/>
      <c r="E11" s="1051"/>
      <c r="F11" s="1051"/>
      <c r="G11" s="431"/>
      <c r="I11" s="431"/>
      <c r="J11" s="431"/>
      <c r="K11" s="431"/>
      <c r="L11" s="431"/>
      <c r="M11" s="431"/>
      <c r="N11" s="431"/>
    </row>
    <row r="12" spans="1:14">
      <c r="C12" s="1051"/>
      <c r="D12" s="1051"/>
      <c r="E12" s="1051"/>
      <c r="F12" s="1051"/>
    </row>
    <row r="13" spans="1:14">
      <c r="C13" s="1051"/>
      <c r="D13" s="1051"/>
      <c r="E13" s="1051"/>
      <c r="F13" s="1051"/>
    </row>
    <row r="14" spans="1:14" ht="15" customHeight="1"/>
    <row r="15" spans="1:14" ht="25.5">
      <c r="B15" s="441" t="s">
        <v>449</v>
      </c>
      <c r="C15" s="442" t="s">
        <v>733</v>
      </c>
      <c r="D15" s="442" t="s">
        <v>435</v>
      </c>
      <c r="E15" s="443" t="s">
        <v>959</v>
      </c>
      <c r="F15" s="443" t="s">
        <v>960</v>
      </c>
      <c r="I15" s="852"/>
    </row>
    <row r="16" spans="1:14" ht="25.5">
      <c r="B16" s="446">
        <v>1</v>
      </c>
      <c r="C16" s="448" t="s">
        <v>961</v>
      </c>
      <c r="D16" s="450" t="s">
        <v>269</v>
      </c>
      <c r="E16" s="444">
        <f>E17+E18</f>
        <v>79668171.840000004</v>
      </c>
      <c r="F16" s="444">
        <f>F17+F18</f>
        <v>119535999.99000004</v>
      </c>
      <c r="I16" s="851"/>
    </row>
    <row r="17" spans="2:9" ht="25.5">
      <c r="B17" s="447" t="s">
        <v>11</v>
      </c>
      <c r="C17" s="452" t="s">
        <v>962</v>
      </c>
      <c r="D17" s="450" t="s">
        <v>273</v>
      </c>
      <c r="E17" s="445">
        <f>'Att 1a - Project Plant Detail'!P11</f>
        <v>68299999.810000002</v>
      </c>
      <c r="F17" s="445">
        <f>'Att 1a - Project Plant Detail'!P13</f>
        <v>75500000.00000003</v>
      </c>
      <c r="I17" s="451"/>
    </row>
    <row r="18" spans="2:9" ht="24.75" customHeight="1">
      <c r="B18" s="447" t="s">
        <v>386</v>
      </c>
      <c r="C18" s="452" t="s">
        <v>963</v>
      </c>
      <c r="D18" s="450" t="s">
        <v>273</v>
      </c>
      <c r="E18" s="445">
        <f>'Att 1a - Project Plant Detail'!P12</f>
        <v>11368172.030000001</v>
      </c>
      <c r="F18" s="445">
        <f>'Att 1a - Project Plant Detail'!P14</f>
        <v>44035999.99000001</v>
      </c>
      <c r="I18" s="852"/>
    </row>
    <row r="19" spans="2:9" ht="25.5">
      <c r="B19" s="446">
        <v>2</v>
      </c>
      <c r="C19" s="448" t="s">
        <v>964</v>
      </c>
      <c r="D19" s="450" t="s">
        <v>271</v>
      </c>
      <c r="E19" s="444">
        <f>E20+E21</f>
        <v>0</v>
      </c>
      <c r="F19" s="444">
        <f>F20+F21</f>
        <v>0</v>
      </c>
      <c r="I19" s="851"/>
    </row>
    <row r="20" spans="2:9" ht="29.25" customHeight="1">
      <c r="B20" s="447" t="s">
        <v>457</v>
      </c>
      <c r="C20" s="452" t="s">
        <v>965</v>
      </c>
      <c r="D20" s="450" t="s">
        <v>273</v>
      </c>
      <c r="E20" s="445">
        <v>0</v>
      </c>
      <c r="F20" s="445">
        <v>0</v>
      </c>
      <c r="I20" s="451"/>
    </row>
    <row r="21" spans="2:9" ht="25.5">
      <c r="B21" s="447" t="s">
        <v>458</v>
      </c>
      <c r="C21" s="452" t="s">
        <v>966</v>
      </c>
      <c r="D21" s="450" t="s">
        <v>273</v>
      </c>
      <c r="E21" s="445">
        <v>0</v>
      </c>
      <c r="F21" s="445">
        <v>0</v>
      </c>
      <c r="I21" s="451"/>
    </row>
    <row r="22" spans="2:9">
      <c r="B22" s="1052" t="s">
        <v>635</v>
      </c>
      <c r="C22" s="1053"/>
      <c r="D22" s="1053"/>
      <c r="E22" s="1053"/>
      <c r="F22" s="1054"/>
      <c r="I22" s="449"/>
    </row>
    <row r="23" spans="2:9">
      <c r="B23" s="433" t="s">
        <v>269</v>
      </c>
      <c r="C23" s="1052" t="s">
        <v>967</v>
      </c>
      <c r="D23" s="1053"/>
      <c r="E23" s="1053"/>
      <c r="F23" s="1054"/>
      <c r="I23" s="451"/>
    </row>
    <row r="24" spans="2:9">
      <c r="B24" s="433" t="s">
        <v>271</v>
      </c>
      <c r="C24" s="1052" t="s">
        <v>968</v>
      </c>
      <c r="D24" s="1053"/>
      <c r="E24" s="1053"/>
      <c r="F24" s="1054"/>
    </row>
    <row r="25" spans="2:9">
      <c r="B25" s="433" t="s">
        <v>273</v>
      </c>
      <c r="C25" s="1052" t="s">
        <v>969</v>
      </c>
      <c r="D25" s="1053"/>
      <c r="E25" s="1053"/>
      <c r="F25" s="1054"/>
    </row>
    <row r="28" spans="2:9">
      <c r="B28" s="432">
        <v>2</v>
      </c>
      <c r="C28" s="1050" t="s">
        <v>970</v>
      </c>
      <c r="D28" s="1050"/>
      <c r="E28" s="1050"/>
      <c r="F28" s="1050"/>
    </row>
    <row r="29" spans="2:9">
      <c r="B29" s="431"/>
      <c r="C29" s="1057" t="s">
        <v>971</v>
      </c>
      <c r="D29" s="1057"/>
      <c r="E29" s="1057"/>
      <c r="F29" s="1057"/>
    </row>
    <row r="30" spans="2:9">
      <c r="C30" s="1057"/>
      <c r="D30" s="1057"/>
      <c r="E30" s="1057"/>
      <c r="F30" s="1057"/>
    </row>
    <row r="31" spans="2:9" ht="91.5" customHeight="1">
      <c r="C31" s="1057"/>
      <c r="D31" s="1057"/>
      <c r="E31" s="1057"/>
      <c r="F31" s="1057"/>
    </row>
    <row r="32" spans="2:9" ht="8.25" customHeight="1"/>
    <row r="33" spans="2:9" ht="25.5">
      <c r="B33" s="441" t="s">
        <v>449</v>
      </c>
      <c r="C33" s="442" t="s">
        <v>733</v>
      </c>
      <c r="D33" s="442" t="s">
        <v>435</v>
      </c>
      <c r="E33" s="443" t="s">
        <v>959</v>
      </c>
      <c r="F33" s="443" t="s">
        <v>960</v>
      </c>
    </row>
    <row r="34" spans="2:9" ht="25.5">
      <c r="B34" s="465">
        <v>1</v>
      </c>
      <c r="C34" s="466" t="s">
        <v>972</v>
      </c>
      <c r="D34" s="450"/>
      <c r="E34" s="444">
        <f>E35+E36</f>
        <v>68299999.810000002</v>
      </c>
      <c r="F34" s="444">
        <f>F35+F36</f>
        <v>75500000.00000003</v>
      </c>
    </row>
    <row r="35" spans="2:9" ht="33" customHeight="1">
      <c r="B35" s="467" t="s">
        <v>11</v>
      </c>
      <c r="C35" s="468" t="str">
        <f>C17</f>
        <v>Gross Plant In Service – Project Costs (other than Excluded Costs)</v>
      </c>
      <c r="D35" s="450" t="s">
        <v>269</v>
      </c>
      <c r="E35" s="444">
        <f>E17</f>
        <v>68299999.810000002</v>
      </c>
      <c r="F35" s="444">
        <f>F17</f>
        <v>75500000.00000003</v>
      </c>
      <c r="I35" s="451"/>
    </row>
    <row r="36" spans="2:9" ht="33.75" customHeight="1">
      <c r="B36" s="467" t="s">
        <v>386</v>
      </c>
      <c r="C36" s="468" t="str">
        <f>C20</f>
        <v>Unamortized Regulatory Asset – Project Costs (other than Excluded Costs)</v>
      </c>
      <c r="D36" s="450" t="s">
        <v>269</v>
      </c>
      <c r="E36" s="444">
        <f>E20</f>
        <v>0</v>
      </c>
      <c r="F36" s="444">
        <f>F20</f>
        <v>0</v>
      </c>
      <c r="I36" s="451"/>
    </row>
    <row r="37" spans="2:9" ht="17.25" customHeight="1">
      <c r="B37" s="465">
        <v>2</v>
      </c>
      <c r="C37" s="469" t="s">
        <v>973</v>
      </c>
      <c r="D37" s="450" t="s">
        <v>271</v>
      </c>
      <c r="E37" s="470">
        <v>68300000</v>
      </c>
      <c r="F37" s="470">
        <v>75500000</v>
      </c>
      <c r="I37" s="449"/>
    </row>
    <row r="38" spans="2:9" ht="30" customHeight="1">
      <c r="B38" s="465">
        <v>3</v>
      </c>
      <c r="C38" s="466" t="s">
        <v>974</v>
      </c>
      <c r="D38" s="450" t="s">
        <v>273</v>
      </c>
      <c r="E38" s="444">
        <f>IF(E34&gt;E37,E34-E37,0)</f>
        <v>0</v>
      </c>
      <c r="F38" s="444">
        <f>IF(F34&gt;F37,F34-F37,0)</f>
        <v>0</v>
      </c>
      <c r="I38" s="451"/>
    </row>
    <row r="39" spans="2:9" ht="38.25">
      <c r="B39" s="465">
        <v>4</v>
      </c>
      <c r="C39" s="466" t="s">
        <v>975</v>
      </c>
      <c r="D39" s="450" t="s">
        <v>275</v>
      </c>
      <c r="E39" s="444">
        <f>E40+E41</f>
        <v>0</v>
      </c>
      <c r="F39" s="444">
        <f t="shared" ref="F39" si="0">F40+F41</f>
        <v>0</v>
      </c>
      <c r="I39" s="449"/>
    </row>
    <row r="40" spans="2:9" ht="51">
      <c r="B40" s="467" t="s">
        <v>469</v>
      </c>
      <c r="C40" s="468" t="s">
        <v>976</v>
      </c>
      <c r="D40" s="450" t="s">
        <v>277</v>
      </c>
      <c r="E40" s="444">
        <f>IF(E38=0,0,IF(E36&gt;=E38,-E38,-E36))</f>
        <v>0</v>
      </c>
      <c r="F40" s="444">
        <f>IF(F38=0,0,IF(F36&gt;=F38,-F38,-F36))</f>
        <v>0</v>
      </c>
      <c r="I40" s="451"/>
    </row>
    <row r="41" spans="2:9" ht="38.25">
      <c r="B41" s="467" t="s">
        <v>470</v>
      </c>
      <c r="C41" s="468" t="s">
        <v>977</v>
      </c>
      <c r="D41" s="450" t="s">
        <v>279</v>
      </c>
      <c r="E41" s="444">
        <f>IF(E36&lt;E38,E36-E38,0)</f>
        <v>0</v>
      </c>
      <c r="F41" s="444">
        <f>IF(F36&lt;F38,F36-F38,0)</f>
        <v>0</v>
      </c>
      <c r="I41" s="449"/>
    </row>
    <row r="42" spans="2:9" ht="25.5">
      <c r="B42" s="465">
        <v>5</v>
      </c>
      <c r="C42" s="466" t="s">
        <v>978</v>
      </c>
      <c r="D42" s="450" t="s">
        <v>281</v>
      </c>
      <c r="E42" s="444">
        <f>E43+E44</f>
        <v>68299999.810000002</v>
      </c>
      <c r="F42" s="444">
        <f>F43+F44</f>
        <v>75500000.00000003</v>
      </c>
      <c r="I42" s="451"/>
    </row>
    <row r="43" spans="2:9" ht="35.25" customHeight="1">
      <c r="B43" s="467" t="s">
        <v>477</v>
      </c>
      <c r="C43" s="468" t="s">
        <v>979</v>
      </c>
      <c r="D43" s="450"/>
      <c r="E43" s="444">
        <f>E35+E41</f>
        <v>68299999.810000002</v>
      </c>
      <c r="F43" s="444">
        <f>F35+F41</f>
        <v>75500000.00000003</v>
      </c>
    </row>
    <row r="44" spans="2:9" ht="40.5" customHeight="1">
      <c r="B44" s="467" t="s">
        <v>478</v>
      </c>
      <c r="C44" s="468" t="s">
        <v>980</v>
      </c>
      <c r="D44" s="450"/>
      <c r="E44" s="444">
        <f>E36+E40</f>
        <v>0</v>
      </c>
      <c r="F44" s="444">
        <f>F36+F40</f>
        <v>0</v>
      </c>
    </row>
    <row r="45" spans="2:9" ht="34.5" customHeight="1">
      <c r="B45" s="465">
        <v>6</v>
      </c>
      <c r="C45" s="466" t="s">
        <v>981</v>
      </c>
      <c r="D45" s="450"/>
      <c r="E45" s="444">
        <f>E46+E47</f>
        <v>79668171.840000004</v>
      </c>
      <c r="F45" s="444">
        <f>F46+F47</f>
        <v>119535999.99000004</v>
      </c>
    </row>
    <row r="46" spans="2:9" ht="40.5" customHeight="1">
      <c r="B46" s="467" t="s">
        <v>546</v>
      </c>
      <c r="C46" s="468" t="s">
        <v>982</v>
      </c>
      <c r="D46" s="450" t="s">
        <v>283</v>
      </c>
      <c r="E46" s="444">
        <f>E43+E18</f>
        <v>79668171.840000004</v>
      </c>
      <c r="F46" s="444">
        <f>F43+F18</f>
        <v>119535999.99000004</v>
      </c>
    </row>
    <row r="47" spans="2:9" ht="40.5" customHeight="1">
      <c r="B47" s="467" t="s">
        <v>547</v>
      </c>
      <c r="C47" s="468" t="s">
        <v>983</v>
      </c>
      <c r="D47" s="450" t="s">
        <v>285</v>
      </c>
      <c r="E47" s="444">
        <f>E44+E21</f>
        <v>0</v>
      </c>
      <c r="F47" s="444">
        <f>F44+F21</f>
        <v>0</v>
      </c>
    </row>
    <row r="48" spans="2:9">
      <c r="B48" s="1058" t="s">
        <v>635</v>
      </c>
      <c r="C48" s="1058"/>
      <c r="D48" s="1058"/>
      <c r="E48" s="1058"/>
      <c r="F48" s="1058"/>
    </row>
    <row r="49" spans="2:11">
      <c r="B49" s="433" t="s">
        <v>269</v>
      </c>
      <c r="C49" s="1056" t="s">
        <v>984</v>
      </c>
      <c r="D49" s="1056"/>
      <c r="E49" s="1056"/>
      <c r="F49" s="1056"/>
    </row>
    <row r="50" spans="2:11">
      <c r="B50" s="433" t="s">
        <v>271</v>
      </c>
      <c r="C50" s="1056" t="s">
        <v>985</v>
      </c>
      <c r="D50" s="1056"/>
      <c r="E50" s="1056"/>
      <c r="F50" s="1056"/>
    </row>
    <row r="51" spans="2:11">
      <c r="B51" s="433" t="s">
        <v>273</v>
      </c>
      <c r="C51" s="1056" t="s">
        <v>986</v>
      </c>
      <c r="D51" s="1056"/>
      <c r="E51" s="1056"/>
      <c r="F51" s="1056"/>
    </row>
    <row r="52" spans="2:11">
      <c r="B52" s="433" t="s">
        <v>275</v>
      </c>
      <c r="C52" s="1056" t="s">
        <v>987</v>
      </c>
      <c r="D52" s="1056"/>
      <c r="E52" s="1056"/>
      <c r="F52" s="1056"/>
    </row>
    <row r="53" spans="2:11" ht="29.25" customHeight="1">
      <c r="B53" s="433" t="s">
        <v>277</v>
      </c>
      <c r="C53" s="1056" t="s">
        <v>988</v>
      </c>
      <c r="D53" s="1056"/>
      <c r="E53" s="1056"/>
      <c r="F53" s="1056"/>
    </row>
    <row r="54" spans="2:11" ht="25.5" customHeight="1">
      <c r="B54" s="433" t="s">
        <v>279</v>
      </c>
      <c r="C54" s="1056" t="s">
        <v>989</v>
      </c>
      <c r="D54" s="1056"/>
      <c r="E54" s="1056"/>
      <c r="F54" s="1056"/>
    </row>
    <row r="55" spans="2:11">
      <c r="B55" s="433" t="s">
        <v>281</v>
      </c>
      <c r="C55" s="1056" t="s">
        <v>990</v>
      </c>
      <c r="D55" s="1056"/>
      <c r="E55" s="1056"/>
      <c r="F55" s="1056"/>
    </row>
    <row r="56" spans="2:11">
      <c r="B56" s="433" t="s">
        <v>283</v>
      </c>
      <c r="C56" s="1056" t="s">
        <v>991</v>
      </c>
      <c r="D56" s="1056"/>
      <c r="E56" s="1056"/>
      <c r="F56" s="1056"/>
      <c r="I56" s="463"/>
      <c r="K56" s="464"/>
    </row>
    <row r="57" spans="2:11">
      <c r="B57" s="433" t="s">
        <v>285</v>
      </c>
      <c r="C57" s="1056" t="s">
        <v>992</v>
      </c>
      <c r="D57" s="1056"/>
      <c r="E57" s="1056"/>
      <c r="F57" s="1056"/>
      <c r="I57" s="463"/>
      <c r="K57" s="464"/>
    </row>
    <row r="58" spans="2:11" ht="6" customHeight="1">
      <c r="C58" s="434"/>
    </row>
    <row r="59" spans="2:11" ht="6" customHeight="1"/>
    <row r="60" spans="2:11">
      <c r="B60" s="432">
        <v>3</v>
      </c>
      <c r="C60" s="1050" t="s">
        <v>993</v>
      </c>
      <c r="D60" s="1050"/>
      <c r="E60" s="1050"/>
      <c r="F60" s="1050"/>
    </row>
    <row r="61" spans="2:11">
      <c r="B61" s="431"/>
      <c r="C61" s="1051" t="s">
        <v>994</v>
      </c>
      <c r="D61" s="1051"/>
      <c r="E61" s="1051"/>
      <c r="F61" s="1051"/>
    </row>
    <row r="62" spans="2:11">
      <c r="C62" s="1051"/>
      <c r="D62" s="1051"/>
      <c r="E62" s="1051"/>
      <c r="F62" s="1051"/>
    </row>
    <row r="63" spans="2:11">
      <c r="C63" s="1051"/>
      <c r="D63" s="1051"/>
      <c r="E63" s="1051"/>
      <c r="F63" s="1051"/>
    </row>
    <row r="64" spans="2:11" ht="6" customHeight="1"/>
    <row r="65" spans="2:9" ht="6" customHeight="1"/>
    <row r="66" spans="2:9">
      <c r="B66" s="432">
        <v>4</v>
      </c>
      <c r="C66" s="1050" t="s">
        <v>995</v>
      </c>
      <c r="D66" s="1050"/>
      <c r="E66" s="1050"/>
      <c r="F66" s="1050"/>
    </row>
    <row r="67" spans="2:9">
      <c r="B67" s="431"/>
      <c r="C67" s="1057" t="s">
        <v>996</v>
      </c>
      <c r="D67" s="1057"/>
      <c r="E67" s="1057"/>
      <c r="F67" s="1057"/>
    </row>
    <row r="68" spans="2:9">
      <c r="C68" s="1057"/>
      <c r="D68" s="1057"/>
      <c r="E68" s="1057"/>
      <c r="F68" s="1057"/>
    </row>
    <row r="69" spans="2:9" ht="27.75" customHeight="1">
      <c r="C69" s="1057"/>
      <c r="D69" s="1057"/>
      <c r="E69" s="1057"/>
      <c r="F69" s="1057"/>
    </row>
    <row r="71" spans="2:9" ht="25.5">
      <c r="B71" s="450" t="s">
        <v>449</v>
      </c>
      <c r="C71" s="450"/>
      <c r="D71" s="450" t="s">
        <v>997</v>
      </c>
      <c r="E71" s="458" t="s">
        <v>998</v>
      </c>
    </row>
    <row r="72" spans="2:9">
      <c r="B72" s="1060" t="s">
        <v>385</v>
      </c>
      <c r="C72" s="1061"/>
      <c r="D72" s="1061"/>
      <c r="E72" s="1062"/>
      <c r="I72" s="434"/>
    </row>
    <row r="73" spans="2:9">
      <c r="B73" s="433">
        <v>1</v>
      </c>
      <c r="C73" s="433" t="s">
        <v>999</v>
      </c>
      <c r="D73" s="924">
        <v>0.55000000000000004</v>
      </c>
      <c r="E73" s="924">
        <v>0.45</v>
      </c>
    </row>
    <row r="74" spans="2:9" ht="25.5">
      <c r="B74" s="433">
        <v>2</v>
      </c>
      <c r="C74" s="471" t="s">
        <v>1000</v>
      </c>
      <c r="D74" s="924">
        <v>0.55000000000000004</v>
      </c>
      <c r="E74" s="924">
        <v>0.45</v>
      </c>
      <c r="I74" s="434"/>
    </row>
    <row r="75" spans="2:9">
      <c r="B75" s="459" t="s">
        <v>387</v>
      </c>
      <c r="C75" s="433"/>
      <c r="D75" s="435"/>
      <c r="E75" s="435"/>
    </row>
    <row r="76" spans="2:9">
      <c r="B76" s="433">
        <v>1</v>
      </c>
      <c r="C76" s="433" t="s">
        <v>999</v>
      </c>
      <c r="D76" s="924">
        <v>0.55000000000000004</v>
      </c>
      <c r="E76" s="924">
        <v>0.45</v>
      </c>
    </row>
    <row r="77" spans="2:9" ht="25.5">
      <c r="B77" s="433">
        <v>2</v>
      </c>
      <c r="C77" s="471" t="s">
        <v>1001</v>
      </c>
      <c r="D77" s="924">
        <v>0.55000000000000004</v>
      </c>
      <c r="E77" s="924">
        <v>0.45</v>
      </c>
    </row>
    <row r="81" spans="2:14">
      <c r="B81" s="432">
        <v>5</v>
      </c>
      <c r="C81" s="1050" t="s">
        <v>1002</v>
      </c>
      <c r="D81" s="1050"/>
      <c r="E81" s="1050"/>
      <c r="F81" s="1050"/>
    </row>
    <row r="82" spans="2:14">
      <c r="B82" s="431"/>
      <c r="C82" s="1057" t="s">
        <v>1003</v>
      </c>
      <c r="D82" s="1057"/>
      <c r="E82" s="1057"/>
      <c r="F82" s="1057"/>
    </row>
    <row r="83" spans="2:14">
      <c r="C83" s="1057"/>
      <c r="D83" s="1057"/>
      <c r="E83" s="1057"/>
      <c r="F83" s="1057"/>
    </row>
    <row r="84" spans="2:14" ht="152.25" customHeight="1">
      <c r="C84" s="1057"/>
      <c r="D84" s="1057"/>
      <c r="E84" s="1057"/>
      <c r="F84" s="1057"/>
    </row>
    <row r="85" spans="2:14">
      <c r="K85" s="434"/>
    </row>
    <row r="86" spans="2:14">
      <c r="B86" s="1059" t="s">
        <v>1004</v>
      </c>
      <c r="C86" s="1059"/>
      <c r="D86" s="1059"/>
      <c r="E86" s="1059"/>
      <c r="F86" s="1059"/>
      <c r="G86" s="1059"/>
      <c r="H86" s="1059"/>
    </row>
    <row r="87" spans="2:14">
      <c r="B87" s="502" t="s">
        <v>36</v>
      </c>
      <c r="C87" s="502" t="s">
        <v>37</v>
      </c>
      <c r="D87" s="502" t="s">
        <v>38</v>
      </c>
      <c r="E87" s="502" t="s">
        <v>39</v>
      </c>
      <c r="F87" s="502" t="s">
        <v>40</v>
      </c>
      <c r="G87" s="502" t="s">
        <v>369</v>
      </c>
      <c r="H87" s="502" t="s">
        <v>1005</v>
      </c>
      <c r="I87"/>
      <c r="N87" s="434"/>
    </row>
    <row r="88" spans="2:14" ht="76.5">
      <c r="B88" s="433"/>
      <c r="C88" s="436" t="s">
        <v>1006</v>
      </c>
      <c r="D88" s="436" t="s">
        <v>1007</v>
      </c>
      <c r="E88" s="436" t="s">
        <v>1008</v>
      </c>
      <c r="F88" s="436" t="s">
        <v>1009</v>
      </c>
      <c r="G88" s="472" t="s">
        <v>1010</v>
      </c>
      <c r="H88" s="472" t="s">
        <v>1011</v>
      </c>
      <c r="I88"/>
    </row>
    <row r="89" spans="2:14">
      <c r="B89" s="435" t="s">
        <v>899</v>
      </c>
      <c r="C89" s="433"/>
      <c r="D89" s="433"/>
      <c r="E89" s="433"/>
      <c r="F89" s="433"/>
      <c r="G89" s="433"/>
      <c r="H89" s="433"/>
      <c r="I89"/>
    </row>
    <row r="90" spans="2:14">
      <c r="B90" s="435">
        <v>1</v>
      </c>
      <c r="C90" s="437">
        <v>8800000</v>
      </c>
      <c r="D90" s="437">
        <f>SUM(C$90:C90)</f>
        <v>8800000</v>
      </c>
      <c r="E90" s="460">
        <v>11341362.042616889</v>
      </c>
      <c r="F90" s="437">
        <f>SUM(E$90:E90)</f>
        <v>11341362.042616889</v>
      </c>
      <c r="G90" s="1108">
        <f>IF(F90&lt;D90,0,D90-F90)</f>
        <v>-2541362.0426168889</v>
      </c>
      <c r="H90" s="437">
        <f>G90+E90</f>
        <v>8800000</v>
      </c>
      <c r="I90"/>
      <c r="J90" s="500"/>
    </row>
    <row r="91" spans="2:14">
      <c r="B91" s="435">
        <v>2</v>
      </c>
      <c r="C91" s="437">
        <v>8600000</v>
      </c>
      <c r="D91" s="437">
        <f>SUM(C$90:C91)</f>
        <v>17400000</v>
      </c>
      <c r="E91" s="460"/>
      <c r="F91" s="437">
        <f>SUM(H$90:H90)+E91</f>
        <v>8800000</v>
      </c>
      <c r="G91" s="1108">
        <f t="shared" ref="G91:G104" si="1">IF(F91&lt;D91,0,D91-F91)</f>
        <v>0</v>
      </c>
      <c r="H91" s="437">
        <f t="shared" ref="H91:H104" si="2">G91+E91</f>
        <v>0</v>
      </c>
      <c r="I91"/>
    </row>
    <row r="92" spans="2:14">
      <c r="B92" s="435">
        <v>3</v>
      </c>
      <c r="C92" s="437">
        <v>8300000</v>
      </c>
      <c r="D92" s="437">
        <f>SUM(C$90:C92)</f>
        <v>25700000</v>
      </c>
      <c r="E92" s="460"/>
      <c r="F92" s="437">
        <f>SUM(H$90:H91)+E92</f>
        <v>8800000</v>
      </c>
      <c r="G92" s="1108">
        <f t="shared" si="1"/>
        <v>0</v>
      </c>
      <c r="H92" s="437">
        <f t="shared" si="2"/>
        <v>0</v>
      </c>
      <c r="I92"/>
    </row>
    <row r="93" spans="2:14">
      <c r="B93" s="435">
        <v>4</v>
      </c>
      <c r="C93" s="437">
        <v>8200000</v>
      </c>
      <c r="D93" s="437">
        <f>SUM(C$90:C93)</f>
        <v>33900000</v>
      </c>
      <c r="E93" s="460"/>
      <c r="F93" s="437">
        <f>SUM(H$90:H92)+E93</f>
        <v>8800000</v>
      </c>
      <c r="G93" s="1108">
        <f>IF(F93&lt;D93,0,D93-F93)</f>
        <v>0</v>
      </c>
      <c r="H93" s="437">
        <f>G93+E93</f>
        <v>0</v>
      </c>
      <c r="I93"/>
    </row>
    <row r="94" spans="2:14">
      <c r="B94" s="435">
        <v>5</v>
      </c>
      <c r="C94" s="437">
        <v>8100000</v>
      </c>
      <c r="D94" s="437">
        <f>SUM(C$90:C94)</f>
        <v>42000000</v>
      </c>
      <c r="E94" s="460"/>
      <c r="F94" s="437">
        <f>SUM(H$90:H93)+E94</f>
        <v>8800000</v>
      </c>
      <c r="G94" s="1108">
        <f t="shared" si="1"/>
        <v>0</v>
      </c>
      <c r="H94" s="437">
        <f t="shared" si="2"/>
        <v>0</v>
      </c>
      <c r="I94"/>
    </row>
    <row r="95" spans="2:14">
      <c r="B95" s="435">
        <v>6</v>
      </c>
      <c r="C95" s="437">
        <v>7600000</v>
      </c>
      <c r="D95" s="437">
        <f>SUM(C$90:C95)</f>
        <v>49600000</v>
      </c>
      <c r="E95" s="460"/>
      <c r="F95" s="437">
        <f>SUM(H$90:H94)+E95</f>
        <v>8800000</v>
      </c>
      <c r="G95" s="1108">
        <f t="shared" si="1"/>
        <v>0</v>
      </c>
      <c r="H95" s="437">
        <f t="shared" si="2"/>
        <v>0</v>
      </c>
      <c r="I95"/>
      <c r="N95" s="434"/>
    </row>
    <row r="96" spans="2:14">
      <c r="B96" s="435">
        <v>7</v>
      </c>
      <c r="C96" s="437">
        <v>7400000</v>
      </c>
      <c r="D96" s="437">
        <f>SUM(C$90:C96)</f>
        <v>57000000</v>
      </c>
      <c r="E96" s="460"/>
      <c r="F96" s="437">
        <f>SUM(H$90:H95)+E96</f>
        <v>8800000</v>
      </c>
      <c r="G96" s="1108">
        <f t="shared" si="1"/>
        <v>0</v>
      </c>
      <c r="H96" s="437">
        <f t="shared" si="2"/>
        <v>0</v>
      </c>
      <c r="I96"/>
      <c r="N96" s="434"/>
    </row>
    <row r="97" spans="2:9">
      <c r="B97" s="435">
        <v>8</v>
      </c>
      <c r="C97" s="437">
        <v>7300000</v>
      </c>
      <c r="D97" s="437">
        <f>SUM(C$90:C97)</f>
        <v>64300000</v>
      </c>
      <c r="E97" s="460"/>
      <c r="F97" s="437">
        <f>SUM(H$90:H96)+E97</f>
        <v>8800000</v>
      </c>
      <c r="G97" s="1108">
        <f t="shared" si="1"/>
        <v>0</v>
      </c>
      <c r="H97" s="437">
        <f t="shared" si="2"/>
        <v>0</v>
      </c>
      <c r="I97"/>
    </row>
    <row r="98" spans="2:9">
      <c r="B98" s="435">
        <v>9</v>
      </c>
      <c r="C98" s="437">
        <v>7000000</v>
      </c>
      <c r="D98" s="437">
        <f>SUM(C$90:C98)</f>
        <v>71300000</v>
      </c>
      <c r="E98" s="460"/>
      <c r="F98" s="437">
        <f>SUM(H$90:H97)+E98</f>
        <v>8800000</v>
      </c>
      <c r="G98" s="1108">
        <f t="shared" si="1"/>
        <v>0</v>
      </c>
      <c r="H98" s="437">
        <f t="shared" si="2"/>
        <v>0</v>
      </c>
      <c r="I98"/>
    </row>
    <row r="99" spans="2:9">
      <c r="B99" s="435">
        <v>10</v>
      </c>
      <c r="C99" s="437">
        <v>7100000</v>
      </c>
      <c r="D99" s="437">
        <f>SUM(C$90:C99)</f>
        <v>78400000</v>
      </c>
      <c r="E99" s="460"/>
      <c r="F99" s="437">
        <f>SUM(H$90:H98)+E99</f>
        <v>8800000</v>
      </c>
      <c r="G99" s="1108">
        <f t="shared" si="1"/>
        <v>0</v>
      </c>
      <c r="H99" s="437">
        <f t="shared" si="2"/>
        <v>0</v>
      </c>
      <c r="I99"/>
    </row>
    <row r="100" spans="2:9">
      <c r="B100" s="435">
        <v>11</v>
      </c>
      <c r="C100" s="437">
        <v>6600000</v>
      </c>
      <c r="D100" s="437">
        <f>SUM(C$90:C100)</f>
        <v>85000000</v>
      </c>
      <c r="E100" s="460"/>
      <c r="F100" s="437">
        <f>SUM(H$90:H99)+E100</f>
        <v>8800000</v>
      </c>
      <c r="G100" s="1108">
        <f t="shared" si="1"/>
        <v>0</v>
      </c>
      <c r="H100" s="437">
        <f t="shared" si="2"/>
        <v>0</v>
      </c>
      <c r="I100"/>
    </row>
    <row r="101" spans="2:9">
      <c r="B101" s="435">
        <v>12</v>
      </c>
      <c r="C101" s="437">
        <v>6600000</v>
      </c>
      <c r="D101" s="437">
        <f>SUM(C$90:C101)</f>
        <v>91600000</v>
      </c>
      <c r="E101" s="460"/>
      <c r="F101" s="437">
        <f>SUM(H$90:H100)+E101</f>
        <v>8800000</v>
      </c>
      <c r="G101" s="1108">
        <f>IF(F101&lt;D101,0,D101-F101)</f>
        <v>0</v>
      </c>
      <c r="H101" s="437">
        <f t="shared" si="2"/>
        <v>0</v>
      </c>
      <c r="I101"/>
    </row>
    <row r="102" spans="2:9">
      <c r="B102" s="435">
        <v>13</v>
      </c>
      <c r="C102" s="437">
        <v>6300000</v>
      </c>
      <c r="D102" s="437">
        <f>SUM(C$90:C102)</f>
        <v>97900000</v>
      </c>
      <c r="E102" s="460"/>
      <c r="F102" s="437">
        <f>SUM(H$90:H101)+E102</f>
        <v>8800000</v>
      </c>
      <c r="G102" s="1108">
        <f t="shared" si="1"/>
        <v>0</v>
      </c>
      <c r="H102" s="437">
        <f t="shared" si="2"/>
        <v>0</v>
      </c>
      <c r="I102"/>
    </row>
    <row r="103" spans="2:9">
      <c r="B103" s="435">
        <v>14</v>
      </c>
      <c r="C103" s="437">
        <v>6200000</v>
      </c>
      <c r="D103" s="437">
        <f>SUM(C$90:C103)</f>
        <v>104100000</v>
      </c>
      <c r="E103" s="460"/>
      <c r="F103" s="437">
        <f>SUM(H$90:H102)+E103</f>
        <v>8800000</v>
      </c>
      <c r="G103" s="1108">
        <f>IF(F103&lt;D103,0,D103-F103)</f>
        <v>0</v>
      </c>
      <c r="H103" s="437">
        <f>G103+E103</f>
        <v>0</v>
      </c>
      <c r="I103"/>
    </row>
    <row r="104" spans="2:9">
      <c r="B104" s="435">
        <v>15</v>
      </c>
      <c r="C104" s="437">
        <v>6100000</v>
      </c>
      <c r="D104" s="437">
        <f>SUM(C$90:C104)</f>
        <v>110200000</v>
      </c>
      <c r="E104" s="460"/>
      <c r="F104" s="437">
        <f>SUM(H$90:H103)+E104</f>
        <v>8800000</v>
      </c>
      <c r="G104" s="1108">
        <f t="shared" si="1"/>
        <v>0</v>
      </c>
      <c r="H104" s="437">
        <f t="shared" si="2"/>
        <v>0</v>
      </c>
      <c r="I104"/>
    </row>
    <row r="105" spans="2:9">
      <c r="D105" s="438"/>
    </row>
    <row r="106" spans="2:9">
      <c r="B106" s="473" t="s">
        <v>1012</v>
      </c>
      <c r="D106" s="438"/>
    </row>
    <row r="107" spans="2:9">
      <c r="B107" s="501" t="s">
        <v>1013</v>
      </c>
    </row>
    <row r="108" spans="2:9">
      <c r="B108" s="501" t="s">
        <v>1014</v>
      </c>
    </row>
    <row r="109" spans="2:9">
      <c r="B109" s="473" t="s">
        <v>1015</v>
      </c>
    </row>
    <row r="110" spans="2:9" ht="27.6" customHeight="1">
      <c r="B110" s="1055" t="s">
        <v>1016</v>
      </c>
      <c r="C110" s="1055"/>
      <c r="D110" s="1055"/>
      <c r="E110" s="1055"/>
      <c r="F110" s="1055"/>
      <c r="G110" s="1055"/>
      <c r="H110" s="1055"/>
    </row>
    <row r="112" spans="2:9">
      <c r="B112" s="1059" t="s">
        <v>1017</v>
      </c>
      <c r="C112" s="1059"/>
      <c r="D112" s="1059"/>
      <c r="E112" s="1059"/>
      <c r="F112" s="1059"/>
      <c r="G112" s="1059"/>
      <c r="H112" s="1059"/>
    </row>
    <row r="113" spans="2:14">
      <c r="B113" s="502" t="s">
        <v>36</v>
      </c>
      <c r="C113" s="502" t="s">
        <v>37</v>
      </c>
      <c r="D113" s="502" t="s">
        <v>38</v>
      </c>
      <c r="E113" s="502" t="s">
        <v>39</v>
      </c>
      <c r="F113" s="502" t="s">
        <v>40</v>
      </c>
      <c r="G113" s="502" t="s">
        <v>369</v>
      </c>
      <c r="H113" s="502" t="s">
        <v>1005</v>
      </c>
      <c r="I113"/>
      <c r="N113" s="434"/>
    </row>
    <row r="114" spans="2:14" ht="76.5">
      <c r="B114" s="433"/>
      <c r="C114" s="436" t="s">
        <v>1006</v>
      </c>
      <c r="D114" s="436" t="s">
        <v>1007</v>
      </c>
      <c r="E114" s="436" t="s">
        <v>1008</v>
      </c>
      <c r="F114" s="436" t="s">
        <v>1009</v>
      </c>
      <c r="G114" s="472" t="s">
        <v>1010</v>
      </c>
      <c r="H114" s="472" t="s">
        <v>1011</v>
      </c>
      <c r="I114"/>
    </row>
    <row r="115" spans="2:14">
      <c r="B115" s="435" t="s">
        <v>899</v>
      </c>
      <c r="C115" s="433"/>
      <c r="D115" s="433"/>
      <c r="E115" s="433"/>
      <c r="F115" s="433"/>
      <c r="G115" s="433"/>
      <c r="H115" s="433"/>
      <c r="I115"/>
    </row>
    <row r="116" spans="2:14">
      <c r="B116" s="435">
        <v>1</v>
      </c>
      <c r="C116" s="437">
        <v>9600000</v>
      </c>
      <c r="D116" s="437">
        <f>SUM(C$116:C116)</f>
        <v>9600000</v>
      </c>
      <c r="E116" s="460"/>
      <c r="F116" s="437">
        <f>SUM(E$116:E116)</f>
        <v>0</v>
      </c>
      <c r="G116" s="1108">
        <f>IF(F116&lt;D116,0,D116-F116)</f>
        <v>0</v>
      </c>
      <c r="H116" s="437">
        <f>G116+E116</f>
        <v>0</v>
      </c>
      <c r="I116"/>
      <c r="J116" s="500"/>
    </row>
    <row r="117" spans="2:14">
      <c r="B117" s="435">
        <v>2</v>
      </c>
      <c r="C117" s="437">
        <v>9400000</v>
      </c>
      <c r="D117" s="437">
        <f>SUM(C$116:C117)</f>
        <v>19000000</v>
      </c>
      <c r="E117" s="460"/>
      <c r="F117" s="437">
        <f>SUM(H$116:H116)+E117</f>
        <v>0</v>
      </c>
      <c r="G117" s="1108">
        <f>IF(F117&lt;D117,0,D117-F117)</f>
        <v>0</v>
      </c>
      <c r="H117" s="437">
        <f t="shared" ref="H117:H129" si="3">G117+E117</f>
        <v>0</v>
      </c>
      <c r="I117"/>
    </row>
    <row r="118" spans="2:14">
      <c r="B118" s="435">
        <v>3</v>
      </c>
      <c r="C118" s="437">
        <v>9100000</v>
      </c>
      <c r="D118" s="437">
        <f>SUM(C$116:C118)</f>
        <v>28100000</v>
      </c>
      <c r="E118" s="460"/>
      <c r="F118" s="437">
        <f>SUM(H$116:H117)+E118</f>
        <v>0</v>
      </c>
      <c r="G118" s="1108">
        <f t="shared" ref="G118:G130" si="4">IF(F118&lt;D118,0,D118-F118)</f>
        <v>0</v>
      </c>
      <c r="H118" s="437">
        <f t="shared" si="3"/>
        <v>0</v>
      </c>
      <c r="I118"/>
    </row>
    <row r="119" spans="2:14">
      <c r="B119" s="435">
        <v>4</v>
      </c>
      <c r="C119" s="437">
        <v>9000000</v>
      </c>
      <c r="D119" s="437">
        <f>SUM(C$116:C119)</f>
        <v>37100000</v>
      </c>
      <c r="E119" s="460"/>
      <c r="F119" s="437">
        <f>SUM(H$116:H118)+E119</f>
        <v>0</v>
      </c>
      <c r="G119" s="1108">
        <f t="shared" si="4"/>
        <v>0</v>
      </c>
      <c r="H119" s="437">
        <f t="shared" si="3"/>
        <v>0</v>
      </c>
      <c r="I119"/>
    </row>
    <row r="120" spans="2:14">
      <c r="B120" s="435">
        <v>5</v>
      </c>
      <c r="C120" s="437">
        <v>9100000</v>
      </c>
      <c r="D120" s="437">
        <f>SUM(C$116:C120)</f>
        <v>46200000</v>
      </c>
      <c r="E120" s="460"/>
      <c r="F120" s="437">
        <f>SUM(H$116:H119)+E120</f>
        <v>0</v>
      </c>
      <c r="G120" s="1108">
        <f>IF(F120&lt;D120,0,D120-F120)</f>
        <v>0</v>
      </c>
      <c r="H120" s="437">
        <f t="shared" si="3"/>
        <v>0</v>
      </c>
      <c r="I120"/>
    </row>
    <row r="121" spans="2:14">
      <c r="B121" s="435">
        <v>6</v>
      </c>
      <c r="C121" s="437">
        <v>8300000</v>
      </c>
      <c r="D121" s="437">
        <f>SUM(C$116:C121)</f>
        <v>54500000</v>
      </c>
      <c r="E121" s="460"/>
      <c r="F121" s="437">
        <f>SUM(H$116:H120)+E121</f>
        <v>0</v>
      </c>
      <c r="G121" s="1108">
        <f t="shared" si="4"/>
        <v>0</v>
      </c>
      <c r="H121" s="437">
        <f t="shared" si="3"/>
        <v>0</v>
      </c>
      <c r="I121"/>
      <c r="N121" s="434"/>
    </row>
    <row r="122" spans="2:14">
      <c r="B122" s="435">
        <v>7</v>
      </c>
      <c r="C122" s="437">
        <v>8100000</v>
      </c>
      <c r="D122" s="437">
        <f>SUM(C$116:C122)</f>
        <v>62600000</v>
      </c>
      <c r="E122" s="460"/>
      <c r="F122" s="437">
        <f>SUM(H$116:H121)+E122</f>
        <v>0</v>
      </c>
      <c r="G122" s="1108">
        <f t="shared" si="4"/>
        <v>0</v>
      </c>
      <c r="H122" s="437">
        <f>G122+E122</f>
        <v>0</v>
      </c>
      <c r="I122"/>
      <c r="N122" s="434"/>
    </row>
    <row r="123" spans="2:14">
      <c r="B123" s="435">
        <v>8</v>
      </c>
      <c r="C123" s="437">
        <v>7900000</v>
      </c>
      <c r="D123" s="437">
        <f>SUM(C$116:C123)</f>
        <v>70500000</v>
      </c>
      <c r="E123" s="460"/>
      <c r="F123" s="437">
        <f>SUM(H$116:H122)+E123</f>
        <v>0</v>
      </c>
      <c r="G123" s="1108">
        <f>IF(F123&lt;D123,0,D123-F123)</f>
        <v>0</v>
      </c>
      <c r="H123" s="437">
        <f t="shared" si="3"/>
        <v>0</v>
      </c>
      <c r="I123"/>
    </row>
    <row r="124" spans="2:14">
      <c r="B124" s="435">
        <v>9</v>
      </c>
      <c r="C124" s="437">
        <v>7600000</v>
      </c>
      <c r="D124" s="437">
        <f>SUM(C$116:C124)</f>
        <v>78100000</v>
      </c>
      <c r="E124" s="460"/>
      <c r="F124" s="437">
        <f>SUM(H$116:H123)+E124</f>
        <v>0</v>
      </c>
      <c r="G124" s="1108">
        <f>IF(F124&lt;D124,0,D124-F124)</f>
        <v>0</v>
      </c>
      <c r="H124" s="437">
        <f t="shared" si="3"/>
        <v>0</v>
      </c>
      <c r="I124"/>
    </row>
    <row r="125" spans="2:14">
      <c r="B125" s="435">
        <v>10</v>
      </c>
      <c r="C125" s="437">
        <v>7900000</v>
      </c>
      <c r="D125" s="437">
        <f>SUM(C$116:C125)</f>
        <v>86000000</v>
      </c>
      <c r="E125" s="460"/>
      <c r="F125" s="437">
        <f>SUM(H$116:H124)+E125</f>
        <v>0</v>
      </c>
      <c r="G125" s="1108">
        <f t="shared" si="4"/>
        <v>0</v>
      </c>
      <c r="H125" s="437">
        <f t="shared" si="3"/>
        <v>0</v>
      </c>
      <c r="I125"/>
    </row>
    <row r="126" spans="2:14">
      <c r="B126" s="435">
        <v>11</v>
      </c>
      <c r="C126" s="437">
        <v>7200000</v>
      </c>
      <c r="D126" s="437">
        <f>SUM(C$116:C126)</f>
        <v>93200000</v>
      </c>
      <c r="E126" s="460"/>
      <c r="F126" s="437">
        <f>SUM(H$116:H125)+E126</f>
        <v>0</v>
      </c>
      <c r="G126" s="1108">
        <f>IF(F126&lt;D126,0,D126-F126)</f>
        <v>0</v>
      </c>
      <c r="H126" s="437">
        <f>G126+E126</f>
        <v>0</v>
      </c>
      <c r="I126"/>
    </row>
    <row r="127" spans="2:14">
      <c r="B127" s="435">
        <v>12</v>
      </c>
      <c r="C127" s="437">
        <v>7100000</v>
      </c>
      <c r="D127" s="437">
        <f>SUM(C$116:C127)</f>
        <v>100300000</v>
      </c>
      <c r="E127" s="460"/>
      <c r="F127" s="437">
        <f>SUM(H$116:H126)+E127</f>
        <v>0</v>
      </c>
      <c r="G127" s="1108">
        <f t="shared" si="4"/>
        <v>0</v>
      </c>
      <c r="H127" s="437">
        <f t="shared" si="3"/>
        <v>0</v>
      </c>
      <c r="I127"/>
    </row>
    <row r="128" spans="2:14">
      <c r="B128" s="435">
        <v>13</v>
      </c>
      <c r="C128" s="437">
        <v>6800000</v>
      </c>
      <c r="D128" s="437">
        <f>SUM(C$116:C128)</f>
        <v>107100000</v>
      </c>
      <c r="E128" s="460"/>
      <c r="F128" s="437">
        <f>SUM(H$116:H127)+E128</f>
        <v>0</v>
      </c>
      <c r="G128" s="1108">
        <f t="shared" si="4"/>
        <v>0</v>
      </c>
      <c r="H128" s="437">
        <f t="shared" si="3"/>
        <v>0</v>
      </c>
      <c r="I128"/>
    </row>
    <row r="129" spans="2:9">
      <c r="B129" s="435">
        <v>14</v>
      </c>
      <c r="C129" s="437">
        <v>6700000</v>
      </c>
      <c r="D129" s="437">
        <f>SUM(C$116:C129)</f>
        <v>113800000</v>
      </c>
      <c r="E129" s="460"/>
      <c r="F129" s="437">
        <f>SUM(H$116:H128)+E129</f>
        <v>0</v>
      </c>
      <c r="G129" s="1108">
        <f t="shared" si="4"/>
        <v>0</v>
      </c>
      <c r="H129" s="437">
        <f t="shared" si="3"/>
        <v>0</v>
      </c>
      <c r="I129"/>
    </row>
    <row r="130" spans="2:9">
      <c r="B130" s="435">
        <v>15</v>
      </c>
      <c r="C130" s="437">
        <v>6900000</v>
      </c>
      <c r="D130" s="437">
        <f>SUM(C$116:C130)</f>
        <v>120700000</v>
      </c>
      <c r="E130" s="460"/>
      <c r="F130" s="437">
        <f>SUM(H$116:H129)+E130</f>
        <v>0</v>
      </c>
      <c r="G130" s="1108">
        <f t="shared" si="4"/>
        <v>0</v>
      </c>
      <c r="H130" s="437">
        <f>G130+E130</f>
        <v>0</v>
      </c>
      <c r="I130"/>
    </row>
    <row r="131" spans="2:9">
      <c r="D131" s="438"/>
    </row>
    <row r="132" spans="2:9">
      <c r="B132" s="473" t="s">
        <v>1018</v>
      </c>
      <c r="D132" s="438"/>
    </row>
    <row r="133" spans="2:9">
      <c r="B133" s="501" t="s">
        <v>1013</v>
      </c>
    </row>
    <row r="134" spans="2:9">
      <c r="B134" s="501" t="s">
        <v>1014</v>
      </c>
    </row>
    <row r="135" spans="2:9">
      <c r="B135" s="473" t="s">
        <v>1015</v>
      </c>
    </row>
    <row r="136" spans="2:9" ht="27.75" customHeight="1">
      <c r="B136" s="1055" t="s">
        <v>1016</v>
      </c>
      <c r="C136" s="1055"/>
      <c r="D136" s="1055"/>
      <c r="E136" s="1055"/>
      <c r="F136" s="1055"/>
      <c r="G136" s="1055"/>
      <c r="H136" s="1055"/>
    </row>
  </sheetData>
  <mergeCells count="30">
    <mergeCell ref="C81:F81"/>
    <mergeCell ref="C82:F84"/>
    <mergeCell ref="B86:H86"/>
    <mergeCell ref="B110:H110"/>
    <mergeCell ref="C60:F60"/>
    <mergeCell ref="C61:F63"/>
    <mergeCell ref="C66:F66"/>
    <mergeCell ref="C67:F69"/>
    <mergeCell ref="B72:E72"/>
    <mergeCell ref="B136:H136"/>
    <mergeCell ref="C56:F56"/>
    <mergeCell ref="C23:F23"/>
    <mergeCell ref="C28:F28"/>
    <mergeCell ref="C29:F31"/>
    <mergeCell ref="B48:F48"/>
    <mergeCell ref="C49:F49"/>
    <mergeCell ref="C50:F50"/>
    <mergeCell ref="C51:F51"/>
    <mergeCell ref="C52:F52"/>
    <mergeCell ref="C53:F53"/>
    <mergeCell ref="C54:F54"/>
    <mergeCell ref="C55:F55"/>
    <mergeCell ref="C24:F24"/>
    <mergeCell ref="B112:H112"/>
    <mergeCell ref="C57:F57"/>
    <mergeCell ref="B7:G8"/>
    <mergeCell ref="C10:F10"/>
    <mergeCell ref="C11:F13"/>
    <mergeCell ref="B22:F22"/>
    <mergeCell ref="C25:F25"/>
  </mergeCells>
  <pageMargins left="0.7" right="0.7" top="0.75" bottom="0.75" header="0.3" footer="0.3"/>
  <pageSetup scale="62" fitToHeight="0" orientation="portrait" verticalDpi="4294967295" r:id="rId1"/>
  <rowBreaks count="2" manualBreakCount="2">
    <brk id="27" max="7" man="1"/>
    <brk id="77"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0"/>
  <sheetViews>
    <sheetView showGridLines="0" view="pageBreakPreview" zoomScaleNormal="100" zoomScaleSheetLayoutView="100" workbookViewId="0"/>
  </sheetViews>
  <sheetFormatPr defaultRowHeight="12.75"/>
  <cols>
    <col min="1" max="3" width="9.33203125" style="699"/>
    <col min="4" max="4" width="38.83203125" style="699" customWidth="1"/>
    <col min="5" max="5" width="23.83203125" style="699" customWidth="1"/>
    <col min="6" max="9" width="20.83203125" style="699" customWidth="1"/>
    <col min="10" max="10" width="12.83203125" style="699" customWidth="1"/>
    <col min="11" max="16384" width="9.33203125" style="699"/>
  </cols>
  <sheetData>
    <row r="1" spans="1:9">
      <c r="A1" s="757"/>
      <c r="B1" s="757"/>
      <c r="C1" s="757"/>
      <c r="D1" s="757"/>
      <c r="E1" s="697"/>
      <c r="F1" s="697"/>
      <c r="G1" s="277"/>
      <c r="H1" s="277"/>
      <c r="I1" s="698" t="s">
        <v>563</v>
      </c>
    </row>
    <row r="2" spans="1:9">
      <c r="A2" s="757"/>
      <c r="B2" s="500"/>
      <c r="C2" s="758"/>
      <c r="D2" s="758"/>
      <c r="F2" s="697"/>
      <c r="G2" s="277"/>
      <c r="H2" s="703"/>
      <c r="I2" s="760" t="str">
        <f>'Appendix III'!$M$5&amp;" ____"</f>
        <v>For the 12 months ended ____</v>
      </c>
    </row>
    <row r="3" spans="1:9">
      <c r="A3" s="757"/>
      <c r="B3" s="500"/>
      <c r="C3" s="758"/>
      <c r="D3" s="758"/>
      <c r="E3" s="765" t="s">
        <v>1019</v>
      </c>
      <c r="F3" s="697"/>
      <c r="G3" s="277"/>
      <c r="H3" s="277"/>
      <c r="I3" s="690"/>
    </row>
    <row r="4" spans="1:9">
      <c r="A4" s="500"/>
      <c r="B4" s="500"/>
      <c r="C4" s="758"/>
      <c r="D4" s="758"/>
      <c r="E4" s="765" t="s">
        <v>1020</v>
      </c>
      <c r="F4" s="697"/>
      <c r="G4" s="277"/>
      <c r="H4" s="277"/>
      <c r="I4" s="698"/>
    </row>
    <row r="5" spans="1:9">
      <c r="B5" s="276"/>
      <c r="C5" s="700"/>
      <c r="D5" s="756"/>
      <c r="E5" s="701" t="s">
        <v>1021</v>
      </c>
      <c r="F5" s="700"/>
      <c r="G5" s="277"/>
      <c r="H5" s="277"/>
      <c r="I5" s="697"/>
    </row>
    <row r="6" spans="1:9">
      <c r="B6" s="276"/>
      <c r="C6" s="697"/>
      <c r="D6" s="697"/>
      <c r="E6" s="701" t="s">
        <v>3</v>
      </c>
      <c r="F6" s="697"/>
      <c r="G6" s="277"/>
      <c r="H6" s="277"/>
      <c r="I6" s="697"/>
    </row>
    <row r="7" spans="1:9">
      <c r="B7" s="430"/>
      <c r="C7" s="430"/>
      <c r="D7" s="430"/>
      <c r="E7" s="430"/>
      <c r="F7" s="430"/>
      <c r="G7" s="430"/>
      <c r="H7" s="430"/>
      <c r="I7" s="430"/>
    </row>
    <row r="8" spans="1:9" ht="12.75" customHeight="1">
      <c r="B8" s="430"/>
      <c r="C8" s="1049" t="s">
        <v>1022</v>
      </c>
      <c r="D8" s="1049"/>
      <c r="E8" s="1049"/>
      <c r="F8" s="1049"/>
      <c r="G8" s="1049"/>
      <c r="H8" s="1049"/>
      <c r="I8" s="431"/>
    </row>
    <row r="9" spans="1:9" ht="83.25" customHeight="1">
      <c r="B9" s="430"/>
      <c r="C9" s="1049"/>
      <c r="D9" s="1049"/>
      <c r="E9" s="1049"/>
      <c r="F9" s="1049"/>
      <c r="G9" s="1049"/>
      <c r="H9" s="1049"/>
      <c r="I9" s="431"/>
    </row>
    <row r="10" spans="1:9" ht="12.75" customHeight="1"/>
    <row r="11" spans="1:9" ht="12.75" customHeight="1">
      <c r="B11" s="735" t="s">
        <v>1023</v>
      </c>
      <c r="C11" s="702" t="s">
        <v>1024</v>
      </c>
    </row>
    <row r="12" spans="1:9" ht="12.75" customHeight="1">
      <c r="D12" s="699" t="s">
        <v>373</v>
      </c>
      <c r="E12" s="743" t="s">
        <v>536</v>
      </c>
      <c r="F12" s="703" t="s">
        <v>1025</v>
      </c>
      <c r="G12" s="703"/>
    </row>
    <row r="13" spans="1:9" ht="12.75" customHeight="1">
      <c r="D13" s="699" t="s">
        <v>1026</v>
      </c>
      <c r="E13" s="743" t="s">
        <v>536</v>
      </c>
      <c r="F13" s="704" t="s">
        <v>1027</v>
      </c>
      <c r="G13" s="704"/>
    </row>
    <row r="14" spans="1:9" ht="12.75" customHeight="1">
      <c r="D14" s="699" t="s">
        <v>1028</v>
      </c>
      <c r="E14" s="743" t="s">
        <v>536</v>
      </c>
      <c r="F14" s="703" t="s">
        <v>1029</v>
      </c>
      <c r="G14" s="703"/>
    </row>
    <row r="15" spans="1:9" ht="12.75" customHeight="1"/>
    <row r="16" spans="1:9" ht="64.5" customHeight="1">
      <c r="D16" s="1063" t="s">
        <v>1030</v>
      </c>
      <c r="E16" s="1063"/>
      <c r="F16" s="1063"/>
      <c r="G16" s="1063"/>
      <c r="H16" s="1063"/>
    </row>
    <row r="17" spans="4:8" ht="64.5" customHeight="1">
      <c r="D17" s="1063"/>
      <c r="E17" s="1063"/>
      <c r="F17" s="1063"/>
      <c r="G17" s="1063"/>
      <c r="H17" s="1063"/>
    </row>
    <row r="18" spans="4:8" ht="64.5" customHeight="1">
      <c r="D18" s="1063"/>
      <c r="E18" s="1063"/>
      <c r="F18" s="1063"/>
      <c r="G18" s="1063"/>
      <c r="H18" s="1063"/>
    </row>
    <row r="19" spans="4:8" ht="12.75" customHeight="1"/>
    <row r="20" spans="4:8" ht="12.75" customHeight="1">
      <c r="D20" s="699" t="s">
        <v>1031</v>
      </c>
    </row>
    <row r="21" spans="4:8" ht="12.75" customHeight="1">
      <c r="D21" s="705" t="s">
        <v>1032</v>
      </c>
    </row>
    <row r="22" spans="4:8" ht="12.75" customHeight="1">
      <c r="D22" s="705"/>
    </row>
    <row r="23" spans="4:8" ht="12.75" customHeight="1">
      <c r="D23" s="705" t="s">
        <v>1033</v>
      </c>
    </row>
    <row r="24" spans="4:8" ht="12.75" customHeight="1">
      <c r="D24" s="705" t="s">
        <v>1034</v>
      </c>
    </row>
    <row r="25" spans="4:8" ht="12.75" customHeight="1">
      <c r="D25" s="705"/>
    </row>
    <row r="26" spans="4:8" ht="12.75" customHeight="1">
      <c r="D26" s="705" t="s">
        <v>1035</v>
      </c>
    </row>
    <row r="27" spans="4:8" ht="12.75" customHeight="1">
      <c r="D27" s="705" t="s">
        <v>1036</v>
      </c>
    </row>
    <row r="28" spans="4:8" ht="12.75" customHeight="1">
      <c r="D28" s="705" t="s">
        <v>1037</v>
      </c>
    </row>
    <row r="29" spans="4:8" ht="12.75" customHeight="1">
      <c r="D29" s="705" t="s">
        <v>1038</v>
      </c>
    </row>
    <row r="30" spans="4:8" ht="12.75" customHeight="1">
      <c r="D30" s="705" t="s">
        <v>1039</v>
      </c>
    </row>
    <row r="31" spans="4:8" ht="12.75" customHeight="1">
      <c r="D31" s="705" t="s">
        <v>1040</v>
      </c>
    </row>
    <row r="32" spans="4:8" ht="12.75" customHeight="1">
      <c r="D32" s="705" t="s">
        <v>1041</v>
      </c>
    </row>
    <row r="33" spans="2:9" ht="12.75" customHeight="1"/>
    <row r="34" spans="2:9" ht="12.75" customHeight="1"/>
    <row r="35" spans="2:9">
      <c r="B35" s="736" t="s">
        <v>1042</v>
      </c>
      <c r="C35" s="684" t="s">
        <v>1043</v>
      </c>
      <c r="D35" s="684"/>
      <c r="E35" s="684"/>
      <c r="F35" s="684"/>
      <c r="H35" s="430"/>
      <c r="I35" s="430"/>
    </row>
    <row r="36" spans="2:9" ht="33.75" customHeight="1">
      <c r="B36" s="430"/>
      <c r="C36" s="430"/>
      <c r="D36" s="1064" t="s">
        <v>1044</v>
      </c>
      <c r="E36" s="1064"/>
      <c r="F36" s="1064"/>
      <c r="G36" s="1064"/>
      <c r="H36" s="1064"/>
      <c r="I36" s="430"/>
    </row>
    <row r="37" spans="2:9" ht="30" customHeight="1">
      <c r="B37" s="430"/>
      <c r="C37" s="430"/>
      <c r="D37" s="1064"/>
      <c r="E37" s="1064"/>
      <c r="F37" s="1064"/>
      <c r="G37" s="1064"/>
      <c r="H37" s="1064"/>
      <c r="I37" s="430"/>
    </row>
    <row r="38" spans="2:9" ht="40.5" customHeight="1">
      <c r="B38" s="430"/>
      <c r="C38" s="430"/>
      <c r="D38" s="1064"/>
      <c r="E38" s="1064"/>
      <c r="F38" s="1064"/>
      <c r="G38" s="1064"/>
      <c r="H38" s="1064"/>
      <c r="I38" s="430"/>
    </row>
    <row r="39" spans="2:9" s="706" customFormat="1" ht="12.75" customHeight="1">
      <c r="D39" s="699" t="s">
        <v>1045</v>
      </c>
    </row>
    <row r="40" spans="2:9" s="706" customFormat="1" ht="12.75" customHeight="1">
      <c r="D40" s="705" t="s">
        <v>1046</v>
      </c>
    </row>
    <row r="41" spans="2:9" s="706" customFormat="1" ht="12.75" customHeight="1">
      <c r="D41" s="749" t="s">
        <v>1047</v>
      </c>
      <c r="E41" s="734">
        <v>0</v>
      </c>
      <c r="F41" s="699" t="s">
        <v>1048</v>
      </c>
    </row>
    <row r="42" spans="2:9" s="706" customFormat="1" ht="12.75" customHeight="1">
      <c r="D42" s="705"/>
    </row>
    <row r="43" spans="2:9" s="706" customFormat="1" ht="12.75" customHeight="1"/>
    <row r="44" spans="2:9">
      <c r="B44" s="430"/>
      <c r="C44" s="430"/>
      <c r="D44" s="430"/>
      <c r="E44" s="430"/>
      <c r="F44" s="430"/>
      <c r="G44" s="430"/>
      <c r="H44" s="430"/>
      <c r="I44" s="698" t="s">
        <v>612</v>
      </c>
    </row>
    <row r="45" spans="2:9">
      <c r="B45" s="430"/>
      <c r="C45" s="430"/>
      <c r="D45" s="430"/>
      <c r="E45" s="430"/>
      <c r="F45" s="430"/>
      <c r="G45" s="430"/>
      <c r="H45" s="430"/>
      <c r="I45" s="690" t="str">
        <f>I2</f>
        <v>For the 12 months ended ____</v>
      </c>
    </row>
    <row r="46" spans="2:9">
      <c r="B46" s="736" t="s">
        <v>1049</v>
      </c>
      <c r="C46" s="684" t="s">
        <v>1050</v>
      </c>
      <c r="D46" s="684"/>
      <c r="E46" s="684"/>
      <c r="F46" s="684"/>
      <c r="H46" s="430"/>
      <c r="I46" s="430"/>
    </row>
    <row r="47" spans="2:9" ht="12.75" customHeight="1">
      <c r="B47" s="430"/>
      <c r="C47" s="431"/>
      <c r="D47" s="1065" t="s">
        <v>1051</v>
      </c>
      <c r="E47" s="1065"/>
      <c r="F47" s="1065"/>
      <c r="G47" s="1065"/>
      <c r="H47" s="1065"/>
      <c r="I47" s="430"/>
    </row>
    <row r="48" spans="2:9">
      <c r="B48" s="430"/>
      <c r="C48" s="430"/>
      <c r="D48" s="1065"/>
      <c r="E48" s="1065"/>
      <c r="F48" s="1065"/>
      <c r="G48" s="1065"/>
      <c r="H48" s="1065"/>
      <c r="I48" s="430"/>
    </row>
    <row r="49" spans="2:9" ht="78.75" customHeight="1">
      <c r="B49" s="430"/>
      <c r="C49" s="430"/>
      <c r="D49" s="1065"/>
      <c r="E49" s="1065"/>
      <c r="F49" s="1065"/>
      <c r="G49" s="1065"/>
      <c r="H49" s="1065"/>
      <c r="I49" s="430"/>
    </row>
    <row r="50" spans="2:9" ht="12.75" customHeight="1">
      <c r="D50" s="699" t="s">
        <v>1052</v>
      </c>
    </row>
    <row r="51" spans="2:9" ht="12.75" customHeight="1">
      <c r="D51" s="705" t="s">
        <v>1053</v>
      </c>
    </row>
    <row r="52" spans="2:9" ht="12.75" customHeight="1">
      <c r="D52" s="705" t="s">
        <v>1054</v>
      </c>
    </row>
    <row r="53" spans="2:9" ht="12.75" customHeight="1">
      <c r="D53" s="705" t="s">
        <v>1055</v>
      </c>
    </row>
    <row r="54" spans="2:9" ht="12.75" customHeight="1">
      <c r="D54" s="705" t="s">
        <v>1056</v>
      </c>
    </row>
    <row r="55" spans="2:9" ht="12.75" customHeight="1">
      <c r="D55" s="705" t="s">
        <v>1057</v>
      </c>
    </row>
    <row r="56" spans="2:9" ht="12.75" customHeight="1">
      <c r="D56" s="705" t="s">
        <v>1058</v>
      </c>
    </row>
    <row r="57" spans="2:9" ht="12.75" customHeight="1">
      <c r="D57" s="708" t="s">
        <v>1059</v>
      </c>
    </row>
    <row r="58" spans="2:9" ht="12.75" customHeight="1">
      <c r="D58" s="708" t="s">
        <v>1060</v>
      </c>
    </row>
    <row r="59" spans="2:9" ht="12.75" customHeight="1">
      <c r="D59" s="708" t="s">
        <v>1061</v>
      </c>
    </row>
    <row r="60" spans="2:9" ht="12.75" customHeight="1">
      <c r="D60" s="708" t="s">
        <v>1062</v>
      </c>
    </row>
    <row r="61" spans="2:9" ht="12.75" customHeight="1">
      <c r="D61" s="705" t="s">
        <v>1063</v>
      </c>
    </row>
    <row r="62" spans="2:9" ht="12.75" customHeight="1">
      <c r="D62" s="705" t="s">
        <v>1064</v>
      </c>
    </row>
    <row r="63" spans="2:9">
      <c r="B63" s="430"/>
      <c r="C63" s="430"/>
      <c r="D63" s="430"/>
      <c r="E63" s="430"/>
      <c r="F63" s="430"/>
      <c r="G63" s="430"/>
      <c r="H63" s="430"/>
      <c r="I63" s="430"/>
    </row>
    <row r="64" spans="2:9">
      <c r="B64" s="430"/>
      <c r="C64" s="709" t="s">
        <v>1050</v>
      </c>
      <c r="D64" s="710"/>
      <c r="E64" s="711"/>
      <c r="F64" s="711"/>
      <c r="G64" s="711"/>
      <c r="H64" s="711"/>
      <c r="I64" s="712"/>
    </row>
    <row r="65" spans="2:9">
      <c r="B65" s="430"/>
      <c r="C65" s="502" t="s">
        <v>576</v>
      </c>
      <c r="D65" s="502" t="s">
        <v>1065</v>
      </c>
      <c r="E65" s="502" t="s">
        <v>793</v>
      </c>
      <c r="F65" s="713" t="s">
        <v>579</v>
      </c>
      <c r="G65" s="502" t="s">
        <v>794</v>
      </c>
      <c r="H65" s="502" t="s">
        <v>581</v>
      </c>
      <c r="I65" s="502" t="s">
        <v>582</v>
      </c>
    </row>
    <row r="66" spans="2:9" ht="51">
      <c r="B66" s="714" t="s">
        <v>1066</v>
      </c>
      <c r="C66" s="715" t="s">
        <v>374</v>
      </c>
      <c r="D66" s="714" t="s">
        <v>1067</v>
      </c>
      <c r="E66" s="714" t="s">
        <v>1068</v>
      </c>
      <c r="F66" s="714" t="s">
        <v>1069</v>
      </c>
      <c r="G66" s="716" t="s">
        <v>1070</v>
      </c>
      <c r="H66" s="714" t="s">
        <v>1071</v>
      </c>
      <c r="I66" s="716" t="s">
        <v>1072</v>
      </c>
    </row>
    <row r="67" spans="2:9">
      <c r="B67" s="717"/>
      <c r="C67" s="717"/>
      <c r="D67" s="718"/>
      <c r="E67" s="718" t="s">
        <v>1073</v>
      </c>
      <c r="F67" s="718" t="s">
        <v>1074</v>
      </c>
      <c r="G67" s="719" t="str">
        <f>"[MIN ( ("&amp;D65&amp;"- "&amp;E65&amp;"),"&amp;F65&amp;")]"</f>
        <v>[MIN ( ((b) - (c)),(d))]</v>
      </c>
      <c r="H67" s="718" t="str">
        <f>"["&amp;F65&amp;" - "&amp;G65&amp;"]"</f>
        <v>[(d) - (e)]</v>
      </c>
      <c r="I67" s="719" t="str">
        <f>"[MIN ("&amp;D65&amp;", ( "&amp;E65&amp;"+"&amp;G65&amp;"))]"</f>
        <v>[MIN ((b) , ( (c)+(e)))]</v>
      </c>
    </row>
    <row r="68" spans="2:9">
      <c r="B68" s="435">
        <v>0</v>
      </c>
      <c r="C68" s="435"/>
      <c r="D68" s="433"/>
      <c r="E68" s="433"/>
      <c r="F68" s="437"/>
      <c r="G68" s="435"/>
      <c r="H68" s="437" t="s">
        <v>536</v>
      </c>
      <c r="I68" s="433"/>
    </row>
    <row r="69" spans="2:9">
      <c r="B69" s="435">
        <f>B68+1</f>
        <v>1</v>
      </c>
      <c r="C69" s="707" t="s">
        <v>536</v>
      </c>
      <c r="D69" s="766" t="s">
        <v>536</v>
      </c>
      <c r="E69" s="460" t="s">
        <v>536</v>
      </c>
      <c r="F69" s="437" t="str">
        <f>IFERROR(IF(C69&lt;($E$13+$E$14),H68,"-"),"-")</f>
        <v>-</v>
      </c>
      <c r="G69" s="437" t="str">
        <f>IFERROR(IF(C69&lt;($E$13+$E$14),MIN(D69-E69,F69),"-"),"-")</f>
        <v>-</v>
      </c>
      <c r="H69" s="437" t="str">
        <f>IFERROR(IF(C69&lt;($E$13+$E$14),F69-G69,"-"),"-")</f>
        <v>-</v>
      </c>
      <c r="I69" s="437" t="str">
        <f>IFERROR(IF(C69&lt;($E$13+$E$14),MIN(D69,E69+G69),MIN(D69,E69)),"-")</f>
        <v>-</v>
      </c>
    </row>
    <row r="70" spans="2:9">
      <c r="B70" s="435">
        <f t="shared" ref="B70:B85" si="0">B69+1</f>
        <v>2</v>
      </c>
      <c r="C70" s="707" t="s">
        <v>536</v>
      </c>
      <c r="D70" s="766" t="s">
        <v>536</v>
      </c>
      <c r="E70" s="460" t="s">
        <v>536</v>
      </c>
      <c r="F70" s="437" t="str">
        <f t="shared" ref="F70:F108" si="1">IFERROR(IF(C70&lt;($E$13+$E$14),H69,"-"),"-")</f>
        <v>-</v>
      </c>
      <c r="G70" s="437" t="str">
        <f t="shared" ref="G70:G108" si="2">IFERROR(IF(C70&lt;($E$13+$E$14),MIN(D70-E70,F70),"-"),"-")</f>
        <v>-</v>
      </c>
      <c r="H70" s="437" t="str">
        <f t="shared" ref="H70:H108" si="3">IFERROR(IF(C70&lt;($E$13+$E$14),F70-G70,"-"),"-")</f>
        <v>-</v>
      </c>
      <c r="I70" s="437" t="str">
        <f t="shared" ref="I70:I108" si="4">IFERROR(IF(C70&lt;($E$13+$E$14),MIN(D70,E70+G70),MIN(D70,E70)),"-")</f>
        <v>-</v>
      </c>
    </row>
    <row r="71" spans="2:9">
      <c r="B71" s="435">
        <f t="shared" si="0"/>
        <v>3</v>
      </c>
      <c r="C71" s="707" t="s">
        <v>536</v>
      </c>
      <c r="D71" s="766" t="s">
        <v>536</v>
      </c>
      <c r="E71" s="460" t="s">
        <v>536</v>
      </c>
      <c r="F71" s="437" t="str">
        <f t="shared" si="1"/>
        <v>-</v>
      </c>
      <c r="G71" s="437" t="str">
        <f t="shared" si="2"/>
        <v>-</v>
      </c>
      <c r="H71" s="437" t="str">
        <f t="shared" si="3"/>
        <v>-</v>
      </c>
      <c r="I71" s="437" t="str">
        <f t="shared" si="4"/>
        <v>-</v>
      </c>
    </row>
    <row r="72" spans="2:9">
      <c r="B72" s="435">
        <f t="shared" si="0"/>
        <v>4</v>
      </c>
      <c r="C72" s="707" t="s">
        <v>536</v>
      </c>
      <c r="D72" s="766" t="s">
        <v>536</v>
      </c>
      <c r="E72" s="460" t="s">
        <v>536</v>
      </c>
      <c r="F72" s="437" t="str">
        <f t="shared" si="1"/>
        <v>-</v>
      </c>
      <c r="G72" s="437" t="str">
        <f t="shared" si="2"/>
        <v>-</v>
      </c>
      <c r="H72" s="437" t="str">
        <f t="shared" si="3"/>
        <v>-</v>
      </c>
      <c r="I72" s="437" t="str">
        <f t="shared" si="4"/>
        <v>-</v>
      </c>
    </row>
    <row r="73" spans="2:9">
      <c r="B73" s="435">
        <f t="shared" si="0"/>
        <v>5</v>
      </c>
      <c r="C73" s="707" t="s">
        <v>536</v>
      </c>
      <c r="D73" s="766" t="s">
        <v>536</v>
      </c>
      <c r="E73" s="460" t="s">
        <v>536</v>
      </c>
      <c r="F73" s="437" t="str">
        <f t="shared" si="1"/>
        <v>-</v>
      </c>
      <c r="G73" s="437" t="str">
        <f t="shared" si="2"/>
        <v>-</v>
      </c>
      <c r="H73" s="437" t="str">
        <f t="shared" si="3"/>
        <v>-</v>
      </c>
      <c r="I73" s="437" t="str">
        <f t="shared" si="4"/>
        <v>-</v>
      </c>
    </row>
    <row r="74" spans="2:9">
      <c r="B74" s="435">
        <f t="shared" si="0"/>
        <v>6</v>
      </c>
      <c r="C74" s="707" t="s">
        <v>536</v>
      </c>
      <c r="D74" s="766" t="s">
        <v>536</v>
      </c>
      <c r="E74" s="460" t="s">
        <v>536</v>
      </c>
      <c r="F74" s="437" t="str">
        <f t="shared" si="1"/>
        <v>-</v>
      </c>
      <c r="G74" s="437" t="str">
        <f t="shared" si="2"/>
        <v>-</v>
      </c>
      <c r="H74" s="437" t="str">
        <f t="shared" si="3"/>
        <v>-</v>
      </c>
      <c r="I74" s="437" t="str">
        <f t="shared" si="4"/>
        <v>-</v>
      </c>
    </row>
    <row r="75" spans="2:9">
      <c r="B75" s="435">
        <f t="shared" si="0"/>
        <v>7</v>
      </c>
      <c r="C75" s="707" t="s">
        <v>536</v>
      </c>
      <c r="D75" s="766" t="s">
        <v>536</v>
      </c>
      <c r="E75" s="460" t="s">
        <v>536</v>
      </c>
      <c r="F75" s="437" t="str">
        <f t="shared" si="1"/>
        <v>-</v>
      </c>
      <c r="G75" s="437" t="str">
        <f t="shared" si="2"/>
        <v>-</v>
      </c>
      <c r="H75" s="437" t="str">
        <f t="shared" si="3"/>
        <v>-</v>
      </c>
      <c r="I75" s="437" t="str">
        <f t="shared" si="4"/>
        <v>-</v>
      </c>
    </row>
    <row r="76" spans="2:9">
      <c r="B76" s="435">
        <f t="shared" si="0"/>
        <v>8</v>
      </c>
      <c r="C76" s="707" t="s">
        <v>536</v>
      </c>
      <c r="D76" s="766" t="s">
        <v>536</v>
      </c>
      <c r="E76" s="460" t="s">
        <v>536</v>
      </c>
      <c r="F76" s="437" t="str">
        <f t="shared" si="1"/>
        <v>-</v>
      </c>
      <c r="G76" s="437" t="str">
        <f t="shared" si="2"/>
        <v>-</v>
      </c>
      <c r="H76" s="437" t="str">
        <f t="shared" si="3"/>
        <v>-</v>
      </c>
      <c r="I76" s="437" t="str">
        <f t="shared" si="4"/>
        <v>-</v>
      </c>
    </row>
    <row r="77" spans="2:9">
      <c r="B77" s="435">
        <f t="shared" si="0"/>
        <v>9</v>
      </c>
      <c r="C77" s="707" t="s">
        <v>536</v>
      </c>
      <c r="D77" s="766" t="s">
        <v>536</v>
      </c>
      <c r="E77" s="460" t="s">
        <v>536</v>
      </c>
      <c r="F77" s="437" t="str">
        <f t="shared" si="1"/>
        <v>-</v>
      </c>
      <c r="G77" s="437" t="str">
        <f t="shared" si="2"/>
        <v>-</v>
      </c>
      <c r="H77" s="437" t="str">
        <f t="shared" si="3"/>
        <v>-</v>
      </c>
      <c r="I77" s="437" t="str">
        <f t="shared" si="4"/>
        <v>-</v>
      </c>
    </row>
    <row r="78" spans="2:9">
      <c r="B78" s="435">
        <f t="shared" si="0"/>
        <v>10</v>
      </c>
      <c r="C78" s="707" t="s">
        <v>536</v>
      </c>
      <c r="D78" s="766" t="s">
        <v>536</v>
      </c>
      <c r="E78" s="460" t="s">
        <v>536</v>
      </c>
      <c r="F78" s="437" t="str">
        <f t="shared" si="1"/>
        <v>-</v>
      </c>
      <c r="G78" s="437" t="str">
        <f t="shared" si="2"/>
        <v>-</v>
      </c>
      <c r="H78" s="437" t="str">
        <f t="shared" si="3"/>
        <v>-</v>
      </c>
      <c r="I78" s="437" t="str">
        <f t="shared" si="4"/>
        <v>-</v>
      </c>
    </row>
    <row r="79" spans="2:9">
      <c r="B79" s="435">
        <f t="shared" si="0"/>
        <v>11</v>
      </c>
      <c r="C79" s="707" t="s">
        <v>536</v>
      </c>
      <c r="D79" s="766" t="s">
        <v>536</v>
      </c>
      <c r="E79" s="460" t="s">
        <v>536</v>
      </c>
      <c r="F79" s="437" t="str">
        <f t="shared" si="1"/>
        <v>-</v>
      </c>
      <c r="G79" s="437" t="str">
        <f t="shared" si="2"/>
        <v>-</v>
      </c>
      <c r="H79" s="437" t="str">
        <f t="shared" si="3"/>
        <v>-</v>
      </c>
      <c r="I79" s="437" t="str">
        <f t="shared" si="4"/>
        <v>-</v>
      </c>
    </row>
    <row r="80" spans="2:9">
      <c r="B80" s="435">
        <f t="shared" si="0"/>
        <v>12</v>
      </c>
      <c r="C80" s="707" t="s">
        <v>536</v>
      </c>
      <c r="D80" s="766" t="s">
        <v>536</v>
      </c>
      <c r="E80" s="460" t="s">
        <v>536</v>
      </c>
      <c r="F80" s="437" t="str">
        <f t="shared" si="1"/>
        <v>-</v>
      </c>
      <c r="G80" s="437" t="str">
        <f t="shared" si="2"/>
        <v>-</v>
      </c>
      <c r="H80" s="437" t="str">
        <f t="shared" si="3"/>
        <v>-</v>
      </c>
      <c r="I80" s="437" t="str">
        <f t="shared" si="4"/>
        <v>-</v>
      </c>
    </row>
    <row r="81" spans="2:9">
      <c r="B81" s="435">
        <f t="shared" si="0"/>
        <v>13</v>
      </c>
      <c r="C81" s="707" t="s">
        <v>536</v>
      </c>
      <c r="D81" s="766" t="s">
        <v>536</v>
      </c>
      <c r="E81" s="460" t="s">
        <v>536</v>
      </c>
      <c r="F81" s="437" t="str">
        <f t="shared" si="1"/>
        <v>-</v>
      </c>
      <c r="G81" s="437" t="str">
        <f t="shared" si="2"/>
        <v>-</v>
      </c>
      <c r="H81" s="437" t="str">
        <f t="shared" si="3"/>
        <v>-</v>
      </c>
      <c r="I81" s="437" t="str">
        <f t="shared" si="4"/>
        <v>-</v>
      </c>
    </row>
    <row r="82" spans="2:9">
      <c r="B82" s="435">
        <f t="shared" si="0"/>
        <v>14</v>
      </c>
      <c r="C82" s="707" t="s">
        <v>536</v>
      </c>
      <c r="D82" s="766" t="s">
        <v>536</v>
      </c>
      <c r="E82" s="460" t="s">
        <v>536</v>
      </c>
      <c r="F82" s="437" t="str">
        <f t="shared" si="1"/>
        <v>-</v>
      </c>
      <c r="G82" s="437" t="str">
        <f t="shared" si="2"/>
        <v>-</v>
      </c>
      <c r="H82" s="437" t="str">
        <f t="shared" si="3"/>
        <v>-</v>
      </c>
      <c r="I82" s="437" t="str">
        <f t="shared" si="4"/>
        <v>-</v>
      </c>
    </row>
    <row r="83" spans="2:9">
      <c r="B83" s="435">
        <f t="shared" si="0"/>
        <v>15</v>
      </c>
      <c r="C83" s="707" t="s">
        <v>536</v>
      </c>
      <c r="D83" s="766" t="s">
        <v>536</v>
      </c>
      <c r="E83" s="460" t="s">
        <v>536</v>
      </c>
      <c r="F83" s="437" t="str">
        <f t="shared" si="1"/>
        <v>-</v>
      </c>
      <c r="G83" s="437" t="str">
        <f t="shared" si="2"/>
        <v>-</v>
      </c>
      <c r="H83" s="437" t="str">
        <f t="shared" si="3"/>
        <v>-</v>
      </c>
      <c r="I83" s="437" t="str">
        <f t="shared" si="4"/>
        <v>-</v>
      </c>
    </row>
    <row r="84" spans="2:9">
      <c r="B84" s="435">
        <f t="shared" si="0"/>
        <v>16</v>
      </c>
      <c r="C84" s="707" t="s">
        <v>536</v>
      </c>
      <c r="D84" s="766" t="s">
        <v>536</v>
      </c>
      <c r="E84" s="460" t="s">
        <v>536</v>
      </c>
      <c r="F84" s="437" t="str">
        <f t="shared" si="1"/>
        <v>-</v>
      </c>
      <c r="G84" s="437" t="str">
        <f t="shared" si="2"/>
        <v>-</v>
      </c>
      <c r="H84" s="437" t="str">
        <f t="shared" si="3"/>
        <v>-</v>
      </c>
      <c r="I84" s="437" t="str">
        <f t="shared" si="4"/>
        <v>-</v>
      </c>
    </row>
    <row r="85" spans="2:9">
      <c r="B85" s="435">
        <f t="shared" si="0"/>
        <v>17</v>
      </c>
      <c r="C85" s="707" t="s">
        <v>536</v>
      </c>
      <c r="D85" s="766" t="s">
        <v>536</v>
      </c>
      <c r="E85" s="460" t="s">
        <v>536</v>
      </c>
      <c r="F85" s="437" t="str">
        <f t="shared" si="1"/>
        <v>-</v>
      </c>
      <c r="G85" s="437" t="str">
        <f t="shared" si="2"/>
        <v>-</v>
      </c>
      <c r="H85" s="437" t="str">
        <f t="shared" si="3"/>
        <v>-</v>
      </c>
      <c r="I85" s="437" t="str">
        <f t="shared" si="4"/>
        <v>-</v>
      </c>
    </row>
    <row r="86" spans="2:9">
      <c r="B86" s="435">
        <f t="shared" ref="B86:B101" si="5">B85+1</f>
        <v>18</v>
      </c>
      <c r="C86" s="707" t="s">
        <v>536</v>
      </c>
      <c r="D86" s="766" t="s">
        <v>536</v>
      </c>
      <c r="E86" s="460" t="s">
        <v>536</v>
      </c>
      <c r="F86" s="437" t="str">
        <f t="shared" si="1"/>
        <v>-</v>
      </c>
      <c r="G86" s="437" t="str">
        <f t="shared" si="2"/>
        <v>-</v>
      </c>
      <c r="H86" s="437" t="str">
        <f t="shared" si="3"/>
        <v>-</v>
      </c>
      <c r="I86" s="437" t="str">
        <f t="shared" si="4"/>
        <v>-</v>
      </c>
    </row>
    <row r="87" spans="2:9">
      <c r="B87" s="435">
        <f t="shared" si="5"/>
        <v>19</v>
      </c>
      <c r="C87" s="707" t="s">
        <v>536</v>
      </c>
      <c r="D87" s="766" t="s">
        <v>536</v>
      </c>
      <c r="E87" s="460" t="s">
        <v>536</v>
      </c>
      <c r="F87" s="437" t="str">
        <f t="shared" si="1"/>
        <v>-</v>
      </c>
      <c r="G87" s="437" t="str">
        <f t="shared" si="2"/>
        <v>-</v>
      </c>
      <c r="H87" s="437" t="str">
        <f t="shared" si="3"/>
        <v>-</v>
      </c>
      <c r="I87" s="437" t="str">
        <f t="shared" si="4"/>
        <v>-</v>
      </c>
    </row>
    <row r="88" spans="2:9">
      <c r="B88" s="435">
        <f t="shared" si="5"/>
        <v>20</v>
      </c>
      <c r="C88" s="707" t="s">
        <v>536</v>
      </c>
      <c r="D88" s="766" t="s">
        <v>536</v>
      </c>
      <c r="E88" s="460" t="s">
        <v>536</v>
      </c>
      <c r="F88" s="437" t="str">
        <f t="shared" si="1"/>
        <v>-</v>
      </c>
      <c r="G88" s="437" t="str">
        <f t="shared" si="2"/>
        <v>-</v>
      </c>
      <c r="H88" s="437" t="str">
        <f t="shared" si="3"/>
        <v>-</v>
      </c>
      <c r="I88" s="437" t="str">
        <f t="shared" si="4"/>
        <v>-</v>
      </c>
    </row>
    <row r="89" spans="2:9">
      <c r="B89" s="435">
        <f t="shared" si="5"/>
        <v>21</v>
      </c>
      <c r="C89" s="707" t="s">
        <v>536</v>
      </c>
      <c r="D89" s="766" t="s">
        <v>536</v>
      </c>
      <c r="E89" s="460" t="s">
        <v>536</v>
      </c>
      <c r="F89" s="437" t="str">
        <f t="shared" si="1"/>
        <v>-</v>
      </c>
      <c r="G89" s="437" t="str">
        <f t="shared" si="2"/>
        <v>-</v>
      </c>
      <c r="H89" s="437" t="str">
        <f t="shared" si="3"/>
        <v>-</v>
      </c>
      <c r="I89" s="437" t="str">
        <f t="shared" si="4"/>
        <v>-</v>
      </c>
    </row>
    <row r="90" spans="2:9">
      <c r="B90" s="435">
        <f t="shared" si="5"/>
        <v>22</v>
      </c>
      <c r="C90" s="707" t="s">
        <v>536</v>
      </c>
      <c r="D90" s="766" t="s">
        <v>536</v>
      </c>
      <c r="E90" s="460" t="s">
        <v>536</v>
      </c>
      <c r="F90" s="437" t="str">
        <f t="shared" si="1"/>
        <v>-</v>
      </c>
      <c r="G90" s="437" t="str">
        <f t="shared" si="2"/>
        <v>-</v>
      </c>
      <c r="H90" s="437" t="str">
        <f t="shared" si="3"/>
        <v>-</v>
      </c>
      <c r="I90" s="437" t="str">
        <f t="shared" si="4"/>
        <v>-</v>
      </c>
    </row>
    <row r="91" spans="2:9">
      <c r="B91" s="435">
        <f t="shared" si="5"/>
        <v>23</v>
      </c>
      <c r="C91" s="707" t="s">
        <v>536</v>
      </c>
      <c r="D91" s="766" t="s">
        <v>536</v>
      </c>
      <c r="E91" s="460" t="s">
        <v>536</v>
      </c>
      <c r="F91" s="437" t="str">
        <f t="shared" si="1"/>
        <v>-</v>
      </c>
      <c r="G91" s="437" t="str">
        <f t="shared" si="2"/>
        <v>-</v>
      </c>
      <c r="H91" s="437" t="str">
        <f t="shared" si="3"/>
        <v>-</v>
      </c>
      <c r="I91" s="437" t="str">
        <f t="shared" si="4"/>
        <v>-</v>
      </c>
    </row>
    <row r="92" spans="2:9">
      <c r="B92" s="435">
        <f t="shared" si="5"/>
        <v>24</v>
      </c>
      <c r="C92" s="707" t="s">
        <v>536</v>
      </c>
      <c r="D92" s="766" t="s">
        <v>536</v>
      </c>
      <c r="E92" s="460" t="s">
        <v>536</v>
      </c>
      <c r="F92" s="437" t="str">
        <f t="shared" si="1"/>
        <v>-</v>
      </c>
      <c r="G92" s="437" t="str">
        <f t="shared" si="2"/>
        <v>-</v>
      </c>
      <c r="H92" s="437" t="str">
        <f t="shared" si="3"/>
        <v>-</v>
      </c>
      <c r="I92" s="437" t="str">
        <f t="shared" si="4"/>
        <v>-</v>
      </c>
    </row>
    <row r="93" spans="2:9">
      <c r="B93" s="435">
        <f t="shared" si="5"/>
        <v>25</v>
      </c>
      <c r="C93" s="707" t="s">
        <v>536</v>
      </c>
      <c r="D93" s="766" t="s">
        <v>536</v>
      </c>
      <c r="E93" s="460" t="s">
        <v>536</v>
      </c>
      <c r="F93" s="437" t="str">
        <f t="shared" si="1"/>
        <v>-</v>
      </c>
      <c r="G93" s="437" t="str">
        <f t="shared" si="2"/>
        <v>-</v>
      </c>
      <c r="H93" s="437" t="str">
        <f t="shared" si="3"/>
        <v>-</v>
      </c>
      <c r="I93" s="437" t="str">
        <f t="shared" si="4"/>
        <v>-</v>
      </c>
    </row>
    <row r="94" spans="2:9">
      <c r="B94" s="435">
        <f t="shared" si="5"/>
        <v>26</v>
      </c>
      <c r="C94" s="707" t="s">
        <v>536</v>
      </c>
      <c r="D94" s="766" t="s">
        <v>536</v>
      </c>
      <c r="E94" s="460" t="s">
        <v>536</v>
      </c>
      <c r="F94" s="437" t="str">
        <f t="shared" si="1"/>
        <v>-</v>
      </c>
      <c r="G94" s="437" t="str">
        <f t="shared" si="2"/>
        <v>-</v>
      </c>
      <c r="H94" s="437" t="str">
        <f t="shared" si="3"/>
        <v>-</v>
      </c>
      <c r="I94" s="437" t="str">
        <f t="shared" si="4"/>
        <v>-</v>
      </c>
    </row>
    <row r="95" spans="2:9">
      <c r="B95" s="435">
        <f t="shared" si="5"/>
        <v>27</v>
      </c>
      <c r="C95" s="707" t="s">
        <v>536</v>
      </c>
      <c r="D95" s="766" t="s">
        <v>536</v>
      </c>
      <c r="E95" s="460" t="s">
        <v>536</v>
      </c>
      <c r="F95" s="437" t="str">
        <f t="shared" si="1"/>
        <v>-</v>
      </c>
      <c r="G95" s="437" t="str">
        <f t="shared" si="2"/>
        <v>-</v>
      </c>
      <c r="H95" s="437" t="str">
        <f t="shared" si="3"/>
        <v>-</v>
      </c>
      <c r="I95" s="721" t="str">
        <f t="shared" si="4"/>
        <v>-</v>
      </c>
    </row>
    <row r="96" spans="2:9">
      <c r="B96" s="435">
        <f t="shared" si="5"/>
        <v>28</v>
      </c>
      <c r="C96" s="707" t="s">
        <v>536</v>
      </c>
      <c r="D96" s="766" t="s">
        <v>536</v>
      </c>
      <c r="E96" s="460" t="s">
        <v>536</v>
      </c>
      <c r="F96" s="437" t="str">
        <f t="shared" si="1"/>
        <v>-</v>
      </c>
      <c r="G96" s="437" t="str">
        <f t="shared" si="2"/>
        <v>-</v>
      </c>
      <c r="H96" s="437" t="str">
        <f t="shared" si="3"/>
        <v>-</v>
      </c>
      <c r="I96" s="437" t="str">
        <f t="shared" si="4"/>
        <v>-</v>
      </c>
    </row>
    <row r="97" spans="2:9">
      <c r="B97" s="435">
        <f t="shared" si="5"/>
        <v>29</v>
      </c>
      <c r="C97" s="707" t="s">
        <v>536</v>
      </c>
      <c r="D97" s="766" t="s">
        <v>536</v>
      </c>
      <c r="E97" s="460" t="s">
        <v>536</v>
      </c>
      <c r="F97" s="437" t="str">
        <f t="shared" si="1"/>
        <v>-</v>
      </c>
      <c r="G97" s="437" t="str">
        <f t="shared" si="2"/>
        <v>-</v>
      </c>
      <c r="H97" s="437" t="str">
        <f t="shared" si="3"/>
        <v>-</v>
      </c>
      <c r="I97" s="437" t="str">
        <f t="shared" si="4"/>
        <v>-</v>
      </c>
    </row>
    <row r="98" spans="2:9">
      <c r="B98" s="435">
        <f t="shared" si="5"/>
        <v>30</v>
      </c>
      <c r="C98" s="707" t="s">
        <v>536</v>
      </c>
      <c r="D98" s="766" t="s">
        <v>536</v>
      </c>
      <c r="E98" s="460" t="s">
        <v>536</v>
      </c>
      <c r="F98" s="437" t="str">
        <f t="shared" si="1"/>
        <v>-</v>
      </c>
      <c r="G98" s="437" t="str">
        <f t="shared" si="2"/>
        <v>-</v>
      </c>
      <c r="H98" s="437" t="str">
        <f t="shared" si="3"/>
        <v>-</v>
      </c>
      <c r="I98" s="437" t="str">
        <f t="shared" si="4"/>
        <v>-</v>
      </c>
    </row>
    <row r="99" spans="2:9">
      <c r="B99" s="435">
        <f t="shared" si="5"/>
        <v>31</v>
      </c>
      <c r="C99" s="707" t="s">
        <v>536</v>
      </c>
      <c r="D99" s="766" t="s">
        <v>536</v>
      </c>
      <c r="E99" s="460" t="s">
        <v>536</v>
      </c>
      <c r="F99" s="437" t="str">
        <f t="shared" si="1"/>
        <v>-</v>
      </c>
      <c r="G99" s="437" t="str">
        <f t="shared" si="2"/>
        <v>-</v>
      </c>
      <c r="H99" s="437" t="str">
        <f t="shared" si="3"/>
        <v>-</v>
      </c>
      <c r="I99" s="437" t="str">
        <f t="shared" si="4"/>
        <v>-</v>
      </c>
    </row>
    <row r="100" spans="2:9">
      <c r="B100" s="435">
        <f t="shared" si="5"/>
        <v>32</v>
      </c>
      <c r="C100" s="707" t="s">
        <v>536</v>
      </c>
      <c r="D100" s="766" t="s">
        <v>536</v>
      </c>
      <c r="E100" s="460" t="s">
        <v>536</v>
      </c>
      <c r="F100" s="437" t="str">
        <f t="shared" si="1"/>
        <v>-</v>
      </c>
      <c r="G100" s="437" t="str">
        <f t="shared" si="2"/>
        <v>-</v>
      </c>
      <c r="H100" s="437" t="str">
        <f t="shared" si="3"/>
        <v>-</v>
      </c>
      <c r="I100" s="437" t="str">
        <f t="shared" si="4"/>
        <v>-</v>
      </c>
    </row>
    <row r="101" spans="2:9">
      <c r="B101" s="435">
        <f t="shared" si="5"/>
        <v>33</v>
      </c>
      <c r="C101" s="707" t="s">
        <v>536</v>
      </c>
      <c r="D101" s="766" t="s">
        <v>536</v>
      </c>
      <c r="E101" s="460" t="s">
        <v>536</v>
      </c>
      <c r="F101" s="437" t="str">
        <f t="shared" si="1"/>
        <v>-</v>
      </c>
      <c r="G101" s="437" t="str">
        <f t="shared" si="2"/>
        <v>-</v>
      </c>
      <c r="H101" s="437" t="str">
        <f t="shared" si="3"/>
        <v>-</v>
      </c>
      <c r="I101" s="437" t="str">
        <f t="shared" si="4"/>
        <v>-</v>
      </c>
    </row>
    <row r="102" spans="2:9">
      <c r="B102" s="435">
        <f t="shared" ref="B102:B108" si="6">B101+1</f>
        <v>34</v>
      </c>
      <c r="C102" s="707" t="s">
        <v>536</v>
      </c>
      <c r="D102" s="766" t="s">
        <v>536</v>
      </c>
      <c r="E102" s="460" t="s">
        <v>536</v>
      </c>
      <c r="F102" s="437" t="str">
        <f t="shared" si="1"/>
        <v>-</v>
      </c>
      <c r="G102" s="437" t="str">
        <f t="shared" si="2"/>
        <v>-</v>
      </c>
      <c r="H102" s="437" t="str">
        <f t="shared" si="3"/>
        <v>-</v>
      </c>
      <c r="I102" s="437" t="str">
        <f t="shared" si="4"/>
        <v>-</v>
      </c>
    </row>
    <row r="103" spans="2:9">
      <c r="B103" s="435">
        <f t="shared" si="6"/>
        <v>35</v>
      </c>
      <c r="C103" s="707" t="s">
        <v>536</v>
      </c>
      <c r="D103" s="766" t="s">
        <v>536</v>
      </c>
      <c r="E103" s="460" t="s">
        <v>536</v>
      </c>
      <c r="F103" s="437" t="str">
        <f t="shared" si="1"/>
        <v>-</v>
      </c>
      <c r="G103" s="437" t="str">
        <f t="shared" si="2"/>
        <v>-</v>
      </c>
      <c r="H103" s="437" t="str">
        <f t="shared" si="3"/>
        <v>-</v>
      </c>
      <c r="I103" s="437" t="str">
        <f t="shared" si="4"/>
        <v>-</v>
      </c>
    </row>
    <row r="104" spans="2:9">
      <c r="B104" s="435">
        <f t="shared" si="6"/>
        <v>36</v>
      </c>
      <c r="C104" s="707" t="s">
        <v>536</v>
      </c>
      <c r="D104" s="766" t="s">
        <v>536</v>
      </c>
      <c r="E104" s="460" t="s">
        <v>536</v>
      </c>
      <c r="F104" s="437" t="str">
        <f t="shared" si="1"/>
        <v>-</v>
      </c>
      <c r="G104" s="437" t="str">
        <f t="shared" si="2"/>
        <v>-</v>
      </c>
      <c r="H104" s="437" t="str">
        <f t="shared" si="3"/>
        <v>-</v>
      </c>
      <c r="I104" s="437" t="str">
        <f t="shared" si="4"/>
        <v>-</v>
      </c>
    </row>
    <row r="105" spans="2:9">
      <c r="B105" s="435">
        <f t="shared" si="6"/>
        <v>37</v>
      </c>
      <c r="C105" s="707" t="s">
        <v>536</v>
      </c>
      <c r="D105" s="766" t="s">
        <v>536</v>
      </c>
      <c r="E105" s="460" t="s">
        <v>536</v>
      </c>
      <c r="F105" s="437" t="str">
        <f t="shared" si="1"/>
        <v>-</v>
      </c>
      <c r="G105" s="437" t="str">
        <f t="shared" si="2"/>
        <v>-</v>
      </c>
      <c r="H105" s="437" t="str">
        <f t="shared" si="3"/>
        <v>-</v>
      </c>
      <c r="I105" s="437" t="str">
        <f t="shared" si="4"/>
        <v>-</v>
      </c>
    </row>
    <row r="106" spans="2:9">
      <c r="B106" s="435">
        <f t="shared" si="6"/>
        <v>38</v>
      </c>
      <c r="C106" s="707" t="s">
        <v>536</v>
      </c>
      <c r="D106" s="766" t="s">
        <v>536</v>
      </c>
      <c r="E106" s="460" t="s">
        <v>536</v>
      </c>
      <c r="F106" s="437" t="str">
        <f t="shared" si="1"/>
        <v>-</v>
      </c>
      <c r="G106" s="437" t="str">
        <f t="shared" si="2"/>
        <v>-</v>
      </c>
      <c r="H106" s="437" t="str">
        <f t="shared" si="3"/>
        <v>-</v>
      </c>
      <c r="I106" s="437" t="str">
        <f t="shared" si="4"/>
        <v>-</v>
      </c>
    </row>
    <row r="107" spans="2:9">
      <c r="B107" s="435">
        <f t="shared" si="6"/>
        <v>39</v>
      </c>
      <c r="C107" s="707" t="s">
        <v>536</v>
      </c>
      <c r="D107" s="766" t="s">
        <v>536</v>
      </c>
      <c r="E107" s="460" t="s">
        <v>536</v>
      </c>
      <c r="F107" s="437" t="str">
        <f t="shared" si="1"/>
        <v>-</v>
      </c>
      <c r="G107" s="437" t="str">
        <f t="shared" si="2"/>
        <v>-</v>
      </c>
      <c r="H107" s="437" t="str">
        <f t="shared" si="3"/>
        <v>-</v>
      </c>
      <c r="I107" s="437" t="str">
        <f t="shared" si="4"/>
        <v>-</v>
      </c>
    </row>
    <row r="108" spans="2:9">
      <c r="B108" s="435">
        <f t="shared" si="6"/>
        <v>40</v>
      </c>
      <c r="C108" s="707" t="s">
        <v>536</v>
      </c>
      <c r="D108" s="766" t="s">
        <v>536</v>
      </c>
      <c r="E108" s="460" t="s">
        <v>536</v>
      </c>
      <c r="F108" s="437" t="str">
        <f t="shared" si="1"/>
        <v>-</v>
      </c>
      <c r="G108" s="437" t="str">
        <f t="shared" si="2"/>
        <v>-</v>
      </c>
      <c r="H108" s="437" t="str">
        <f t="shared" si="3"/>
        <v>-</v>
      </c>
      <c r="I108" s="437" t="str">
        <f t="shared" si="4"/>
        <v>-</v>
      </c>
    </row>
    <row r="109" spans="2:9">
      <c r="B109" s="707" t="s">
        <v>454</v>
      </c>
      <c r="C109" s="707" t="s">
        <v>454</v>
      </c>
      <c r="D109" s="720" t="s">
        <v>454</v>
      </c>
      <c r="E109" s="460" t="s">
        <v>454</v>
      </c>
      <c r="F109" s="720" t="s">
        <v>454</v>
      </c>
      <c r="G109" s="720" t="s">
        <v>454</v>
      </c>
      <c r="H109" s="720" t="s">
        <v>454</v>
      </c>
      <c r="I109" s="720" t="s">
        <v>454</v>
      </c>
    </row>
    <row r="110" spans="2:9">
      <c r="B110" s="430"/>
      <c r="C110" s="430"/>
      <c r="D110" s="430"/>
      <c r="E110" s="438"/>
      <c r="F110" s="430"/>
      <c r="G110" s="430"/>
      <c r="H110" s="430"/>
      <c r="I110"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65"/>
  <sheetViews>
    <sheetView tabSelected="1" view="pageBreakPreview" zoomScaleNormal="120" zoomScaleSheetLayoutView="100" workbookViewId="0"/>
  </sheetViews>
  <sheetFormatPr defaultColWidth="9.33203125" defaultRowHeight="11.25"/>
  <cols>
    <col min="1" max="1" width="13.6640625" style="326" customWidth="1"/>
    <col min="2" max="2" width="40.33203125" style="326" customWidth="1"/>
    <col min="3" max="3" width="17" style="326" customWidth="1"/>
    <col min="4" max="4" width="19" style="326" customWidth="1"/>
    <col min="5" max="16384" width="9.33203125" style="326"/>
  </cols>
  <sheetData>
    <row r="1" spans="1:3">
      <c r="A1" s="324"/>
      <c r="B1" s="514" t="s">
        <v>0</v>
      </c>
      <c r="C1" s="325" t="s">
        <v>1</v>
      </c>
    </row>
    <row r="2" spans="1:3">
      <c r="A2" s="327"/>
      <c r="B2" s="327"/>
      <c r="C2" s="328" t="s">
        <v>1094</v>
      </c>
    </row>
    <row r="3" spans="1:3">
      <c r="A3" s="992" t="s">
        <v>2</v>
      </c>
      <c r="B3" s="992"/>
      <c r="C3" s="992"/>
    </row>
    <row r="4" spans="1:3">
      <c r="A4" s="992" t="s">
        <v>3</v>
      </c>
      <c r="B4" s="992"/>
      <c r="C4" s="992"/>
    </row>
    <row r="5" spans="1:3">
      <c r="A5" s="992" t="s">
        <v>4</v>
      </c>
      <c r="B5" s="992"/>
      <c r="C5" s="992"/>
    </row>
    <row r="8" spans="1:3">
      <c r="B8" s="326" t="s">
        <v>5</v>
      </c>
    </row>
    <row r="9" spans="1:3">
      <c r="A9" s="326" t="s">
        <v>6</v>
      </c>
    </row>
    <row r="10" spans="1:3">
      <c r="A10" s="327" t="s">
        <v>7</v>
      </c>
      <c r="B10" s="326" t="s">
        <v>8</v>
      </c>
    </row>
    <row r="11" spans="1:3">
      <c r="A11" s="327"/>
      <c r="B11" s="326" t="s">
        <v>9</v>
      </c>
    </row>
    <row r="12" spans="1:3">
      <c r="A12" s="327">
        <v>1</v>
      </c>
      <c r="B12" s="326" t="s">
        <v>10</v>
      </c>
    </row>
    <row r="13" spans="1:3">
      <c r="A13" s="770" t="s">
        <v>11</v>
      </c>
      <c r="B13" s="771" t="s">
        <v>12</v>
      </c>
    </row>
    <row r="14" spans="1:3">
      <c r="A14" s="772">
        <v>2</v>
      </c>
      <c r="B14" s="523" t="s">
        <v>13</v>
      </c>
    </row>
    <row r="15" spans="1:3">
      <c r="A15" s="772">
        <v>3</v>
      </c>
      <c r="B15" s="773" t="s">
        <v>14</v>
      </c>
    </row>
    <row r="16" spans="1:3">
      <c r="A16" s="772">
        <v>4</v>
      </c>
      <c r="B16" s="773" t="s">
        <v>15</v>
      </c>
    </row>
    <row r="17" spans="1:4">
      <c r="A17" s="772">
        <v>5</v>
      </c>
      <c r="B17" s="773" t="s">
        <v>16</v>
      </c>
    </row>
    <row r="18" spans="1:4">
      <c r="A18" s="772">
        <v>6</v>
      </c>
      <c r="B18" s="773" t="s">
        <v>17</v>
      </c>
    </row>
    <row r="19" spans="1:4">
      <c r="A19" s="772" t="s">
        <v>18</v>
      </c>
      <c r="B19" s="773" t="s">
        <v>19</v>
      </c>
    </row>
    <row r="20" spans="1:4">
      <c r="A20" s="772">
        <v>7</v>
      </c>
      <c r="B20" s="773" t="s">
        <v>20</v>
      </c>
    </row>
    <row r="21" spans="1:4">
      <c r="A21" s="772">
        <v>8</v>
      </c>
      <c r="B21" s="773" t="s">
        <v>21</v>
      </c>
    </row>
    <row r="22" spans="1:4">
      <c r="A22" s="772">
        <v>9</v>
      </c>
      <c r="B22" s="523" t="s">
        <v>22</v>
      </c>
    </row>
    <row r="23" spans="1:4">
      <c r="A23" s="521">
        <v>10</v>
      </c>
      <c r="B23" s="522" t="s">
        <v>23</v>
      </c>
      <c r="C23" s="523"/>
      <c r="D23" s="523"/>
    </row>
    <row r="24" spans="1:4">
      <c r="A24" s="521">
        <v>10.1</v>
      </c>
      <c r="B24" s="522" t="s">
        <v>24</v>
      </c>
      <c r="C24" s="523"/>
      <c r="D24" s="523"/>
    </row>
    <row r="25" spans="1:4">
      <c r="A25" s="521">
        <v>10.199999999999999</v>
      </c>
      <c r="B25" s="522" t="s">
        <v>25</v>
      </c>
      <c r="C25" s="523"/>
      <c r="D25" s="523"/>
    </row>
    <row r="26" spans="1:4">
      <c r="A26" s="772">
        <v>11</v>
      </c>
      <c r="B26" s="523" t="s">
        <v>26</v>
      </c>
    </row>
    <row r="27" spans="1:4">
      <c r="A27" s="770">
        <v>12</v>
      </c>
      <c r="B27" s="850" t="str">
        <f>'Att 12 - Pro Forma ARR Cap'!E5&amp;" "&amp;'Att 12 - Pro Forma ARR Cap'!E4</f>
        <v>Cost Containment for Projects with ARR Cap Worksheet [Pro Forma]</v>
      </c>
    </row>
    <row r="28" spans="1:4">
      <c r="A28" s="848" t="s">
        <v>27</v>
      </c>
      <c r="B28" s="774" t="str">
        <f>'Att 12a - Collinsville ARR Cap'!E5&amp;" - "&amp;'Att 12a - Collinsville ARR Cap'!E4</f>
        <v>Cost Containment for Projects with ARR Cap Worksheet - Collinsville</v>
      </c>
    </row>
    <row r="29" spans="1:4">
      <c r="A29" s="848" t="s">
        <v>28</v>
      </c>
      <c r="B29" s="523" t="str">
        <f>'Att 12b - Manning ARR Cap'!E5&amp;" - "&amp;'Att 12b - Manning ARR Cap'!E4</f>
        <v>Cost Containment for Projects with ARR Cap Worksheet - Manning</v>
      </c>
    </row>
    <row r="30" spans="1:4">
      <c r="A30" s="848" t="s">
        <v>29</v>
      </c>
      <c r="B30" s="523" t="str">
        <f>'Att 12c - Newark ARR Cap'!E5&amp;" - "&amp;'Att 12c - Newark ARR Cap'!E4</f>
        <v>Cost Containment for Projects with ARR Cap Worksheet - Newark</v>
      </c>
    </row>
    <row r="31" spans="1:4">
      <c r="A31" s="848" t="s">
        <v>30</v>
      </c>
      <c r="B31" s="523" t="str">
        <f>'Att 12d - Metcalf ARR Cap'!E5&amp;" - "&amp;'Att 12d - Metcalf ARR Cap'!E4</f>
        <v>Cost Containment for Projects with ARR Cap Worksheet - Metcalf</v>
      </c>
    </row>
    <row r="53" spans="1:12">
      <c r="C53" s="329"/>
      <c r="D53" s="329"/>
      <c r="E53" s="329"/>
      <c r="F53" s="329"/>
      <c r="G53" s="329"/>
      <c r="H53" s="329"/>
      <c r="I53" s="329"/>
      <c r="J53" s="329"/>
      <c r="K53" s="329"/>
      <c r="L53" s="329"/>
    </row>
    <row r="54" spans="1:12">
      <c r="A54" s="329"/>
      <c r="C54" s="329"/>
      <c r="D54" s="329"/>
      <c r="E54" s="329"/>
      <c r="F54" s="329"/>
      <c r="G54" s="329"/>
      <c r="H54" s="329"/>
      <c r="I54" s="329"/>
      <c r="J54" s="329"/>
      <c r="K54" s="329"/>
    </row>
    <row r="55" spans="1:12">
      <c r="A55" s="329"/>
      <c r="C55" s="329"/>
      <c r="D55" s="329"/>
      <c r="E55" s="329"/>
      <c r="F55" s="329"/>
      <c r="G55" s="329"/>
      <c r="H55" s="329"/>
      <c r="I55" s="329"/>
      <c r="J55" s="329"/>
    </row>
    <row r="56" spans="1:12">
      <c r="A56" s="329"/>
      <c r="C56" s="329"/>
      <c r="D56" s="329"/>
      <c r="E56" s="329"/>
      <c r="F56" s="329"/>
      <c r="G56" s="329"/>
      <c r="H56" s="329"/>
    </row>
    <row r="57" spans="1:12">
      <c r="A57" s="329"/>
      <c r="C57" s="329"/>
      <c r="D57" s="329"/>
      <c r="E57" s="329"/>
      <c r="F57" s="329"/>
      <c r="G57" s="329"/>
      <c r="H57" s="329"/>
      <c r="I57" s="329"/>
      <c r="J57" s="329"/>
    </row>
    <row r="58" spans="1:12">
      <c r="A58" s="329"/>
      <c r="C58" s="329"/>
      <c r="D58" s="329"/>
      <c r="E58" s="329"/>
      <c r="F58" s="329"/>
      <c r="G58" s="329"/>
      <c r="H58" s="329"/>
      <c r="I58" s="329"/>
      <c r="J58" s="329"/>
      <c r="K58" s="329"/>
      <c r="L58" s="329"/>
    </row>
    <row r="59" spans="1:12">
      <c r="A59" s="329"/>
      <c r="C59" s="329"/>
      <c r="D59" s="329"/>
      <c r="E59" s="329"/>
      <c r="F59" s="329"/>
      <c r="G59" s="329"/>
      <c r="H59" s="329"/>
      <c r="I59" s="329"/>
    </row>
    <row r="60" spans="1:12">
      <c r="A60" s="329"/>
      <c r="C60" s="329"/>
      <c r="D60" s="329"/>
      <c r="E60" s="329"/>
      <c r="F60" s="329"/>
      <c r="G60" s="329"/>
    </row>
    <row r="61" spans="1:12">
      <c r="A61" s="329"/>
      <c r="C61" s="329"/>
      <c r="D61" s="329"/>
      <c r="E61" s="329"/>
      <c r="F61" s="329"/>
    </row>
    <row r="62" spans="1:12">
      <c r="A62" s="329"/>
      <c r="C62" s="329"/>
      <c r="D62" s="329"/>
      <c r="E62" s="329"/>
      <c r="F62" s="329"/>
    </row>
    <row r="63" spans="1:12">
      <c r="A63" s="329"/>
    </row>
    <row r="64" spans="1:12" ht="12.75">
      <c r="C64" s="330"/>
      <c r="D64" s="330"/>
      <c r="E64" s="330"/>
      <c r="F64" s="330"/>
      <c r="G64" s="330"/>
    </row>
    <row r="65" spans="1:1" ht="12.75">
      <c r="A65" s="330"/>
    </row>
  </sheetData>
  <mergeCells count="3">
    <mergeCell ref="A3:C3"/>
    <mergeCell ref="A4:C4"/>
    <mergeCell ref="A5:C5"/>
  </mergeCells>
  <printOptions horizontalCentered="1"/>
  <pageMargins left="0.5" right="0.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35B6B-9815-4495-8C46-4968398F4AF7}">
  <dimension ref="A1:J109"/>
  <sheetViews>
    <sheetView showGridLines="0" view="pageBreakPreview" zoomScaleNormal="100" zoomScaleSheetLayoutView="100" workbookViewId="0"/>
  </sheetViews>
  <sheetFormatPr defaultRowHeight="12.75"/>
  <cols>
    <col min="1" max="3" width="9.33203125" style="699"/>
    <col min="4" max="4" width="38.83203125" style="699" customWidth="1"/>
    <col min="5" max="5" width="23.83203125" style="699" customWidth="1"/>
    <col min="6" max="9" width="20.83203125" style="699" customWidth="1"/>
    <col min="10" max="10" width="12.83203125" style="699" customWidth="1"/>
    <col min="11" max="16384" width="9.33203125" style="699"/>
  </cols>
  <sheetData>
    <row r="1" spans="1:10">
      <c r="A1" s="757"/>
      <c r="B1" s="757"/>
      <c r="C1" s="757"/>
      <c r="D1" s="757"/>
      <c r="E1" s="697"/>
      <c r="F1" s="697"/>
      <c r="G1" s="277"/>
      <c r="H1" s="277"/>
      <c r="I1" s="698" t="s">
        <v>563</v>
      </c>
      <c r="J1" s="697"/>
    </row>
    <row r="2" spans="1:10">
      <c r="A2" s="757"/>
      <c r="B2" s="500"/>
      <c r="C2" s="758"/>
      <c r="D2" s="758"/>
      <c r="F2" s="697"/>
      <c r="G2" s="277"/>
      <c r="H2" s="761"/>
      <c r="I2" s="760" t="str">
        <f>'Appendix III'!$M$5&amp;" ____"</f>
        <v>For the 12 months ended ____</v>
      </c>
      <c r="J2" s="697"/>
    </row>
    <row r="3" spans="1:10">
      <c r="A3" s="757"/>
      <c r="B3" s="500"/>
      <c r="C3" s="758"/>
      <c r="D3" s="758"/>
      <c r="E3" s="759" t="s">
        <v>1075</v>
      </c>
      <c r="F3" s="697"/>
      <c r="G3" s="277"/>
      <c r="H3" s="277"/>
      <c r="I3" s="690"/>
      <c r="J3" s="697"/>
    </row>
    <row r="4" spans="1:10">
      <c r="A4" s="500"/>
      <c r="B4" s="500"/>
      <c r="C4" s="758"/>
      <c r="D4" s="758"/>
      <c r="E4" s="759" t="str">
        <f>E12</f>
        <v>Collinsville</v>
      </c>
      <c r="F4" s="697"/>
      <c r="G4" s="277"/>
      <c r="H4" s="277"/>
      <c r="I4" s="698"/>
      <c r="J4" s="697"/>
    </row>
    <row r="5" spans="1:10">
      <c r="B5" s="276"/>
      <c r="C5" s="700"/>
      <c r="D5" s="756"/>
      <c r="E5" s="701" t="s">
        <v>1021</v>
      </c>
      <c r="F5" s="700"/>
      <c r="G5" s="277"/>
      <c r="H5" s="277"/>
      <c r="I5" s="697"/>
      <c r="J5" s="700"/>
    </row>
    <row r="6" spans="1:10">
      <c r="B6" s="276"/>
      <c r="C6" s="697"/>
      <c r="D6" s="697"/>
      <c r="E6" s="701" t="s">
        <v>3</v>
      </c>
      <c r="F6" s="697"/>
      <c r="G6" s="277"/>
      <c r="H6" s="277"/>
      <c r="I6" s="697"/>
      <c r="J6" s="697"/>
    </row>
    <row r="7" spans="1:10">
      <c r="B7" s="430"/>
      <c r="C7" s="430"/>
      <c r="D7" s="430"/>
      <c r="E7" s="430"/>
      <c r="F7" s="430"/>
      <c r="G7" s="430"/>
      <c r="H7" s="430"/>
      <c r="I7" s="430"/>
      <c r="J7" s="430"/>
    </row>
    <row r="8" spans="1:10" ht="12.75" customHeight="1">
      <c r="B8" s="430"/>
      <c r="C8" s="1049" t="s">
        <v>1022</v>
      </c>
      <c r="D8" s="1049"/>
      <c r="E8" s="1049"/>
      <c r="F8" s="1049"/>
      <c r="G8" s="1049"/>
      <c r="H8" s="1049"/>
      <c r="I8" s="431"/>
      <c r="J8" s="762"/>
    </row>
    <row r="9" spans="1:10" ht="83.25" customHeight="1">
      <c r="B9" s="430"/>
      <c r="C9" s="1049"/>
      <c r="D9" s="1049"/>
      <c r="E9" s="1049"/>
      <c r="F9" s="1049"/>
      <c r="G9" s="1049"/>
      <c r="H9" s="1049"/>
      <c r="I9" s="431"/>
      <c r="J9" s="762"/>
    </row>
    <row r="10" spans="1:10" ht="12.75" customHeight="1">
      <c r="J10" s="500"/>
    </row>
    <row r="11" spans="1:10" ht="12.75" customHeight="1">
      <c r="B11" s="735" t="s">
        <v>1023</v>
      </c>
      <c r="C11" s="702" t="s">
        <v>1024</v>
      </c>
      <c r="J11" s="500"/>
    </row>
    <row r="12" spans="1:10" ht="12.75" customHeight="1">
      <c r="D12" s="699" t="s">
        <v>373</v>
      </c>
      <c r="E12" s="703" t="s">
        <v>1076</v>
      </c>
      <c r="F12" s="703"/>
      <c r="G12" s="703"/>
      <c r="J12" s="500"/>
    </row>
    <row r="13" spans="1:10" ht="12.75" customHeight="1">
      <c r="D13" s="699" t="s">
        <v>1026</v>
      </c>
      <c r="E13" s="703" t="s">
        <v>536</v>
      </c>
      <c r="F13" s="704"/>
      <c r="G13" s="704"/>
      <c r="J13" s="500"/>
    </row>
    <row r="14" spans="1:10" ht="12.75" customHeight="1">
      <c r="D14" s="699" t="s">
        <v>1028</v>
      </c>
      <c r="E14" s="703">
        <v>40</v>
      </c>
      <c r="F14" s="703"/>
      <c r="G14" s="703"/>
      <c r="J14" s="500"/>
    </row>
    <row r="15" spans="1:10" ht="12.75" customHeight="1">
      <c r="J15" s="500"/>
    </row>
    <row r="16" spans="1:10" ht="60" customHeight="1">
      <c r="D16" s="1066" t="s">
        <v>1077</v>
      </c>
      <c r="E16" s="1067"/>
      <c r="F16" s="1067"/>
      <c r="G16" s="1067"/>
      <c r="H16" s="1068"/>
      <c r="J16" s="500"/>
    </row>
    <row r="17" spans="4:10" ht="60" customHeight="1">
      <c r="D17" s="1069"/>
      <c r="E17" s="1070"/>
      <c r="F17" s="1070"/>
      <c r="G17" s="1070"/>
      <c r="H17" s="1071"/>
      <c r="J17" s="500"/>
    </row>
    <row r="18" spans="4:10" ht="60" customHeight="1">
      <c r="D18" s="1072"/>
      <c r="E18" s="1073"/>
      <c r="F18" s="1073"/>
      <c r="G18" s="1073"/>
      <c r="H18" s="1074"/>
      <c r="J18" s="500"/>
    </row>
    <row r="19" spans="4:10" ht="12.75" customHeight="1">
      <c r="J19" s="500"/>
    </row>
    <row r="20" spans="4:10" ht="12.75" customHeight="1">
      <c r="D20" s="699" t="s">
        <v>1031</v>
      </c>
    </row>
    <row r="21" spans="4:10" ht="12.75" customHeight="1">
      <c r="D21" s="705" t="s">
        <v>1032</v>
      </c>
    </row>
    <row r="22" spans="4:10" ht="12.75" customHeight="1">
      <c r="D22" s="705"/>
    </row>
    <row r="23" spans="4:10" ht="12.75" customHeight="1">
      <c r="D23" s="705" t="s">
        <v>1033</v>
      </c>
    </row>
    <row r="24" spans="4:10" ht="12.75" customHeight="1">
      <c r="D24" s="705" t="s">
        <v>1034</v>
      </c>
    </row>
    <row r="25" spans="4:10" ht="12.75" customHeight="1">
      <c r="D25" s="705"/>
    </row>
    <row r="26" spans="4:10" ht="12.75" customHeight="1">
      <c r="D26" s="705" t="s">
        <v>1035</v>
      </c>
    </row>
    <row r="27" spans="4:10" ht="12.75" customHeight="1">
      <c r="D27" s="705" t="s">
        <v>1036</v>
      </c>
    </row>
    <row r="28" spans="4:10" ht="12.75" customHeight="1">
      <c r="D28" s="705" t="s">
        <v>1037</v>
      </c>
    </row>
    <row r="29" spans="4:10" ht="12.75" customHeight="1">
      <c r="D29" s="705" t="s">
        <v>1038</v>
      </c>
    </row>
    <row r="30" spans="4:10" ht="12.75" customHeight="1">
      <c r="D30" s="705" t="s">
        <v>1039</v>
      </c>
    </row>
    <row r="31" spans="4:10" ht="12.75" customHeight="1">
      <c r="D31" s="705" t="s">
        <v>1040</v>
      </c>
    </row>
    <row r="32" spans="4:10" ht="12.75" customHeight="1">
      <c r="D32" s="705" t="s">
        <v>1041</v>
      </c>
    </row>
    <row r="33" spans="2:10" ht="12.75" customHeight="1"/>
    <row r="34" spans="2:10" ht="12.75" customHeight="1">
      <c r="J34" s="500"/>
    </row>
    <row r="35" spans="2:10">
      <c r="B35" s="736" t="s">
        <v>1042</v>
      </c>
      <c r="C35" s="684" t="s">
        <v>1043</v>
      </c>
      <c r="D35" s="684"/>
      <c r="E35" s="684"/>
      <c r="F35" s="684"/>
      <c r="H35" s="430"/>
      <c r="I35" s="430"/>
      <c r="J35" s="500"/>
    </row>
    <row r="36" spans="2:10" ht="14.25" customHeight="1">
      <c r="B36" s="430"/>
      <c r="C36" s="430"/>
      <c r="D36" s="1075" t="s">
        <v>1078</v>
      </c>
      <c r="E36" s="1076"/>
      <c r="F36" s="1076"/>
      <c r="G36" s="1076"/>
      <c r="H36" s="1077"/>
      <c r="I36" s="430"/>
      <c r="J36" s="500"/>
    </row>
    <row r="37" spans="2:10" ht="14.25" customHeight="1">
      <c r="B37" s="430"/>
      <c r="C37" s="430"/>
      <c r="D37" s="1078"/>
      <c r="E37" s="1079"/>
      <c r="F37" s="1079"/>
      <c r="G37" s="1079"/>
      <c r="H37" s="1080"/>
      <c r="I37" s="430"/>
      <c r="J37" s="500"/>
    </row>
    <row r="38" spans="2:10" ht="14.25" customHeight="1">
      <c r="B38" s="430"/>
      <c r="C38" s="430"/>
      <c r="D38" s="1081"/>
      <c r="E38" s="1082"/>
      <c r="F38" s="1082"/>
      <c r="G38" s="1082"/>
      <c r="H38" s="1083"/>
      <c r="I38" s="430"/>
      <c r="J38" s="500"/>
    </row>
    <row r="39" spans="2:10" s="706" customFormat="1" ht="12.75" customHeight="1">
      <c r="D39" s="699" t="s">
        <v>1045</v>
      </c>
      <c r="J39" s="763"/>
    </row>
    <row r="40" spans="2:10" s="706" customFormat="1" ht="12.75" customHeight="1">
      <c r="D40" s="705" t="s">
        <v>1046</v>
      </c>
      <c r="J40" s="763"/>
    </row>
    <row r="41" spans="2:10" s="706" customFormat="1" ht="12.75" customHeight="1">
      <c r="D41" s="749" t="s">
        <v>1047</v>
      </c>
      <c r="E41" s="734">
        <v>0</v>
      </c>
      <c r="F41" s="699" t="s">
        <v>1048</v>
      </c>
      <c r="J41" s="763"/>
    </row>
    <row r="42" spans="2:10" s="706" customFormat="1" ht="12.75" customHeight="1">
      <c r="D42" s="705"/>
      <c r="J42" s="763"/>
    </row>
    <row r="43" spans="2:10" s="706" customFormat="1" ht="12.75" customHeight="1">
      <c r="J43" s="763"/>
    </row>
    <row r="44" spans="2:10">
      <c r="B44" s="430"/>
      <c r="C44" s="430"/>
      <c r="D44" s="430"/>
      <c r="E44" s="430"/>
      <c r="F44" s="430"/>
      <c r="G44" s="430"/>
      <c r="H44" s="430"/>
      <c r="I44" s="698" t="s">
        <v>612</v>
      </c>
      <c r="J44" s="500"/>
    </row>
    <row r="45" spans="2:10">
      <c r="B45" s="430"/>
      <c r="C45" s="430"/>
      <c r="D45" s="430"/>
      <c r="E45" s="430"/>
      <c r="F45" s="430"/>
      <c r="G45" s="430"/>
      <c r="H45" s="430"/>
      <c r="I45" s="690" t="str">
        <f>I2</f>
        <v>For the 12 months ended ____</v>
      </c>
      <c r="J45" s="500"/>
    </row>
    <row r="46" spans="2:10">
      <c r="B46" s="736" t="s">
        <v>1049</v>
      </c>
      <c r="C46" s="684" t="s">
        <v>1050</v>
      </c>
      <c r="D46" s="684"/>
      <c r="E46" s="684"/>
      <c r="F46" s="684"/>
      <c r="H46" s="430"/>
      <c r="I46" s="430"/>
      <c r="J46" s="500"/>
    </row>
    <row r="47" spans="2:10" ht="86.25" customHeight="1">
      <c r="B47" s="430"/>
      <c r="C47" s="431"/>
      <c r="D47" s="1075" t="s">
        <v>1079</v>
      </c>
      <c r="E47" s="1076"/>
      <c r="F47" s="1076"/>
      <c r="G47" s="1076"/>
      <c r="H47" s="1077"/>
      <c r="I47" s="430"/>
      <c r="J47" s="500"/>
    </row>
    <row r="48" spans="2:10" ht="86.25" customHeight="1">
      <c r="B48" s="430"/>
      <c r="C48" s="430"/>
      <c r="D48" s="1078"/>
      <c r="E48" s="1079"/>
      <c r="F48" s="1079"/>
      <c r="G48" s="1079"/>
      <c r="H48" s="1080"/>
      <c r="I48" s="430"/>
      <c r="J48" s="500"/>
    </row>
    <row r="49" spans="2:10" ht="86.25" customHeight="1">
      <c r="B49" s="430"/>
      <c r="C49" s="430"/>
      <c r="D49" s="1081"/>
      <c r="E49" s="1082"/>
      <c r="F49" s="1082"/>
      <c r="G49" s="1082"/>
      <c r="H49" s="1083"/>
      <c r="I49" s="430"/>
      <c r="J49" s="500"/>
    </row>
    <row r="50" spans="2:10" ht="12.75" customHeight="1">
      <c r="D50" s="699" t="s">
        <v>1052</v>
      </c>
      <c r="J50" s="500"/>
    </row>
    <row r="51" spans="2:10" ht="12.75" customHeight="1">
      <c r="D51" s="705" t="s">
        <v>1053</v>
      </c>
      <c r="J51" s="500"/>
    </row>
    <row r="52" spans="2:10" ht="12.75" customHeight="1">
      <c r="D52" s="705" t="s">
        <v>1054</v>
      </c>
      <c r="J52" s="500"/>
    </row>
    <row r="53" spans="2:10" ht="12.75" customHeight="1">
      <c r="D53" s="705" t="s">
        <v>1055</v>
      </c>
      <c r="J53" s="500"/>
    </row>
    <row r="54" spans="2:10" ht="12.75" customHeight="1">
      <c r="D54" s="705" t="s">
        <v>1056</v>
      </c>
      <c r="J54" s="500"/>
    </row>
    <row r="55" spans="2:10" ht="12.75" customHeight="1">
      <c r="D55" s="705" t="s">
        <v>1057</v>
      </c>
      <c r="J55" s="500"/>
    </row>
    <row r="56" spans="2:10" ht="12.75" customHeight="1">
      <c r="D56" s="705" t="s">
        <v>1058</v>
      </c>
      <c r="J56" s="500"/>
    </row>
    <row r="57" spans="2:10" ht="12.75" customHeight="1">
      <c r="D57" s="708" t="s">
        <v>1059</v>
      </c>
      <c r="J57" s="500"/>
    </row>
    <row r="58" spans="2:10" ht="12.75" customHeight="1">
      <c r="D58" s="708" t="s">
        <v>1060</v>
      </c>
      <c r="J58" s="500"/>
    </row>
    <row r="59" spans="2:10" ht="12.75" customHeight="1">
      <c r="D59" s="708" t="s">
        <v>1061</v>
      </c>
      <c r="J59" s="500"/>
    </row>
    <row r="60" spans="2:10" ht="12.75" customHeight="1">
      <c r="D60" s="708" t="s">
        <v>1062</v>
      </c>
      <c r="J60" s="500"/>
    </row>
    <row r="61" spans="2:10" ht="12.75" customHeight="1">
      <c r="D61" s="705" t="s">
        <v>1063</v>
      </c>
      <c r="J61" s="500"/>
    </row>
    <row r="62" spans="2:10" ht="12.75" customHeight="1">
      <c r="D62" s="705" t="s">
        <v>1064</v>
      </c>
      <c r="J62" s="500"/>
    </row>
    <row r="63" spans="2:10">
      <c r="B63" s="430"/>
      <c r="C63" s="430"/>
      <c r="D63" s="430"/>
      <c r="E63" s="430"/>
      <c r="F63" s="430"/>
      <c r="G63" s="430"/>
      <c r="H63" s="430"/>
      <c r="I63" s="430"/>
      <c r="J63" s="500"/>
    </row>
    <row r="64" spans="2:10">
      <c r="B64" s="430"/>
      <c r="C64" s="709" t="s">
        <v>1050</v>
      </c>
      <c r="D64" s="710"/>
      <c r="E64" s="711"/>
      <c r="F64" s="711"/>
      <c r="G64" s="711"/>
      <c r="H64" s="711"/>
      <c r="I64" s="712"/>
      <c r="J64" s="500"/>
    </row>
    <row r="65" spans="2:10">
      <c r="B65" s="430"/>
      <c r="C65" s="502" t="s">
        <v>576</v>
      </c>
      <c r="D65" s="502" t="s">
        <v>1065</v>
      </c>
      <c r="E65" s="502" t="s">
        <v>793</v>
      </c>
      <c r="F65" s="713" t="s">
        <v>579</v>
      </c>
      <c r="G65" s="502" t="s">
        <v>794</v>
      </c>
      <c r="H65" s="502" t="s">
        <v>581</v>
      </c>
      <c r="I65" s="502" t="s">
        <v>582</v>
      </c>
      <c r="J65" s="500"/>
    </row>
    <row r="66" spans="2:10" ht="51">
      <c r="B66" s="714" t="s">
        <v>1066</v>
      </c>
      <c r="C66" s="715" t="s">
        <v>374</v>
      </c>
      <c r="D66" s="714" t="s">
        <v>1067</v>
      </c>
      <c r="E66" s="714" t="s">
        <v>1068</v>
      </c>
      <c r="F66" s="714" t="s">
        <v>1069</v>
      </c>
      <c r="G66" s="716" t="s">
        <v>1070</v>
      </c>
      <c r="H66" s="714" t="s">
        <v>1071</v>
      </c>
      <c r="I66" s="716" t="s">
        <v>1072</v>
      </c>
      <c r="J66" s="500"/>
    </row>
    <row r="67" spans="2:10">
      <c r="B67" s="717"/>
      <c r="C67" s="717"/>
      <c r="D67" s="718"/>
      <c r="E67" s="718" t="s">
        <v>1073</v>
      </c>
      <c r="F67" s="718" t="s">
        <v>1074</v>
      </c>
      <c r="G67" s="719" t="str">
        <f>"[MIN ( ("&amp;D65&amp;"- "&amp;E65&amp;"),"&amp;F65&amp;")]"</f>
        <v>[MIN ( ((b) - (c)),(d))]</v>
      </c>
      <c r="H67" s="718" t="str">
        <f>"["&amp;F65&amp;" - "&amp;G65&amp;"]"</f>
        <v>[(d) - (e)]</v>
      </c>
      <c r="I67" s="719" t="str">
        <f>"[MIN ("&amp;D65&amp;", ( "&amp;E65&amp;"+"&amp;G65&amp;"))]"</f>
        <v>[MIN ((b) , ( (c)+(e)))]</v>
      </c>
      <c r="J67" s="500"/>
    </row>
    <row r="68" spans="2:10">
      <c r="B68" s="435">
        <v>0</v>
      </c>
      <c r="C68" s="435"/>
      <c r="D68" s="433"/>
      <c r="E68" s="433"/>
      <c r="F68" s="437"/>
      <c r="G68" s="435"/>
      <c r="H68" s="437">
        <v>0</v>
      </c>
      <c r="I68" s="433"/>
      <c r="J68" s="500"/>
    </row>
    <row r="69" spans="2:10">
      <c r="B69" s="435">
        <f>B68+1</f>
        <v>1</v>
      </c>
      <c r="C69" s="707" t="str">
        <f>E13</f>
        <v>-</v>
      </c>
      <c r="D69" s="764">
        <v>24500000</v>
      </c>
      <c r="E69" s="460">
        <v>0</v>
      </c>
      <c r="F69" s="437" t="str">
        <f>IFERROR(IF(C69&lt;($E$13+$E$14),H68,"-"),"-")</f>
        <v>-</v>
      </c>
      <c r="G69" s="437" t="str">
        <f>IFERROR(IF(C69&lt;($E$13+$E$14),MIN(D69-E69,F69),"-"),"-")</f>
        <v>-</v>
      </c>
      <c r="H69" s="437" t="str">
        <f>IFERROR(IF(C69&lt;($E$13+$E$14),F69-G69,"-"),"-")</f>
        <v>-</v>
      </c>
      <c r="I69" s="437" t="str">
        <f>IFERROR(IF(C69&lt;($E$13+$E$14),MIN(D69,E69+G69),MIN(D69,E69)),"-")</f>
        <v>-</v>
      </c>
      <c r="J69" s="500"/>
    </row>
    <row r="70" spans="2:10">
      <c r="B70" s="435">
        <f t="shared" ref="B70:B85" si="0">B69+1</f>
        <v>2</v>
      </c>
      <c r="C70" s="707" t="str">
        <f>IFERROR(C69+1,"-")</f>
        <v>-</v>
      </c>
      <c r="D70" s="764">
        <v>24500000</v>
      </c>
      <c r="E70" s="460">
        <v>0</v>
      </c>
      <c r="F70" s="437" t="str">
        <f t="shared" ref="F70:F108" si="1">IFERROR(IF(C70&lt;($E$13+$E$14),H69,"-"),"-")</f>
        <v>-</v>
      </c>
      <c r="G70" s="437" t="str">
        <f t="shared" ref="G70:G108" si="2">IFERROR(IF(C70&lt;($E$13+$E$14),MIN(D70-E70,F70),"-"),"-")</f>
        <v>-</v>
      </c>
      <c r="H70" s="437" t="str">
        <f t="shared" ref="H70:H108" si="3">IFERROR(IF(C70&lt;($E$13+$E$14),F70-G70,"-"),"-")</f>
        <v>-</v>
      </c>
      <c r="I70" s="437" t="str">
        <f t="shared" ref="I70:I108" si="4">IFERROR(IF(C70&lt;($E$13+$E$14),MIN(D70,E70+G70),MIN(D70,E70)),"-")</f>
        <v>-</v>
      </c>
      <c r="J70" s="500"/>
    </row>
    <row r="71" spans="2:10">
      <c r="B71" s="435">
        <f t="shared" si="0"/>
        <v>3</v>
      </c>
      <c r="C71" s="707" t="str">
        <f t="shared" ref="C71:C108" si="5">IFERROR(C70+1,"-")</f>
        <v>-</v>
      </c>
      <c r="D71" s="764">
        <v>24500000</v>
      </c>
      <c r="E71" s="460">
        <v>0</v>
      </c>
      <c r="F71" s="437" t="str">
        <f t="shared" si="1"/>
        <v>-</v>
      </c>
      <c r="G71" s="437" t="str">
        <f t="shared" si="2"/>
        <v>-</v>
      </c>
      <c r="H71" s="437" t="str">
        <f t="shared" si="3"/>
        <v>-</v>
      </c>
      <c r="I71" s="437" t="str">
        <f t="shared" si="4"/>
        <v>-</v>
      </c>
      <c r="J71" s="500"/>
    </row>
    <row r="72" spans="2:10">
      <c r="B72" s="435">
        <f t="shared" si="0"/>
        <v>4</v>
      </c>
      <c r="C72" s="707" t="str">
        <f t="shared" si="5"/>
        <v>-</v>
      </c>
      <c r="D72" s="764">
        <v>24500000</v>
      </c>
      <c r="E72" s="460">
        <v>0</v>
      </c>
      <c r="F72" s="437" t="str">
        <f t="shared" si="1"/>
        <v>-</v>
      </c>
      <c r="G72" s="437" t="str">
        <f t="shared" si="2"/>
        <v>-</v>
      </c>
      <c r="H72" s="437" t="str">
        <f t="shared" si="3"/>
        <v>-</v>
      </c>
      <c r="I72" s="437" t="str">
        <f t="shared" si="4"/>
        <v>-</v>
      </c>
      <c r="J72" s="500"/>
    </row>
    <row r="73" spans="2:10">
      <c r="B73" s="435">
        <f t="shared" si="0"/>
        <v>5</v>
      </c>
      <c r="C73" s="707" t="str">
        <f t="shared" si="5"/>
        <v>-</v>
      </c>
      <c r="D73" s="764">
        <v>24500000</v>
      </c>
      <c r="E73" s="460">
        <v>0</v>
      </c>
      <c r="F73" s="437" t="str">
        <f t="shared" si="1"/>
        <v>-</v>
      </c>
      <c r="G73" s="437" t="str">
        <f t="shared" si="2"/>
        <v>-</v>
      </c>
      <c r="H73" s="437" t="str">
        <f t="shared" si="3"/>
        <v>-</v>
      </c>
      <c r="I73" s="437" t="str">
        <f t="shared" si="4"/>
        <v>-</v>
      </c>
      <c r="J73" s="500"/>
    </row>
    <row r="74" spans="2:10">
      <c r="B74" s="435">
        <f t="shared" si="0"/>
        <v>6</v>
      </c>
      <c r="C74" s="707" t="str">
        <f t="shared" si="5"/>
        <v>-</v>
      </c>
      <c r="D74" s="764">
        <v>24500000</v>
      </c>
      <c r="E74" s="460">
        <v>0</v>
      </c>
      <c r="F74" s="437" t="str">
        <f t="shared" si="1"/>
        <v>-</v>
      </c>
      <c r="G74" s="437" t="str">
        <f t="shared" si="2"/>
        <v>-</v>
      </c>
      <c r="H74" s="437" t="str">
        <f t="shared" si="3"/>
        <v>-</v>
      </c>
      <c r="I74" s="437" t="str">
        <f t="shared" si="4"/>
        <v>-</v>
      </c>
      <c r="J74" s="500"/>
    </row>
    <row r="75" spans="2:10">
      <c r="B75" s="435">
        <f t="shared" si="0"/>
        <v>7</v>
      </c>
      <c r="C75" s="707" t="str">
        <f t="shared" si="5"/>
        <v>-</v>
      </c>
      <c r="D75" s="764">
        <v>24500000</v>
      </c>
      <c r="E75" s="460">
        <v>0</v>
      </c>
      <c r="F75" s="437" t="str">
        <f t="shared" si="1"/>
        <v>-</v>
      </c>
      <c r="G75" s="437" t="str">
        <f t="shared" si="2"/>
        <v>-</v>
      </c>
      <c r="H75" s="437" t="str">
        <f t="shared" si="3"/>
        <v>-</v>
      </c>
      <c r="I75" s="437" t="str">
        <f t="shared" si="4"/>
        <v>-</v>
      </c>
      <c r="J75" s="500"/>
    </row>
    <row r="76" spans="2:10">
      <c r="B76" s="435">
        <f t="shared" si="0"/>
        <v>8</v>
      </c>
      <c r="C76" s="707" t="str">
        <f t="shared" si="5"/>
        <v>-</v>
      </c>
      <c r="D76" s="764">
        <v>24500000</v>
      </c>
      <c r="E76" s="460">
        <v>0</v>
      </c>
      <c r="F76" s="437" t="str">
        <f t="shared" si="1"/>
        <v>-</v>
      </c>
      <c r="G76" s="437" t="str">
        <f t="shared" si="2"/>
        <v>-</v>
      </c>
      <c r="H76" s="437" t="str">
        <f t="shared" si="3"/>
        <v>-</v>
      </c>
      <c r="I76" s="437" t="str">
        <f t="shared" si="4"/>
        <v>-</v>
      </c>
      <c r="J76" s="500"/>
    </row>
    <row r="77" spans="2:10">
      <c r="B77" s="435">
        <f t="shared" si="0"/>
        <v>9</v>
      </c>
      <c r="C77" s="707" t="str">
        <f t="shared" si="5"/>
        <v>-</v>
      </c>
      <c r="D77" s="764">
        <v>24500000</v>
      </c>
      <c r="E77" s="460">
        <v>0</v>
      </c>
      <c r="F77" s="437" t="str">
        <f t="shared" si="1"/>
        <v>-</v>
      </c>
      <c r="G77" s="437" t="str">
        <f t="shared" si="2"/>
        <v>-</v>
      </c>
      <c r="H77" s="437" t="str">
        <f t="shared" si="3"/>
        <v>-</v>
      </c>
      <c r="I77" s="437" t="str">
        <f t="shared" si="4"/>
        <v>-</v>
      </c>
      <c r="J77" s="500"/>
    </row>
    <row r="78" spans="2:10">
      <c r="B78" s="435">
        <f t="shared" si="0"/>
        <v>10</v>
      </c>
      <c r="C78" s="707" t="str">
        <f t="shared" si="5"/>
        <v>-</v>
      </c>
      <c r="D78" s="764">
        <v>24500000</v>
      </c>
      <c r="E78" s="460">
        <v>0</v>
      </c>
      <c r="F78" s="437" t="str">
        <f t="shared" si="1"/>
        <v>-</v>
      </c>
      <c r="G78" s="437" t="str">
        <f t="shared" si="2"/>
        <v>-</v>
      </c>
      <c r="H78" s="437" t="str">
        <f t="shared" si="3"/>
        <v>-</v>
      </c>
      <c r="I78" s="437" t="str">
        <f t="shared" si="4"/>
        <v>-</v>
      </c>
      <c r="J78" s="500"/>
    </row>
    <row r="79" spans="2:10">
      <c r="B79" s="435">
        <f t="shared" si="0"/>
        <v>11</v>
      </c>
      <c r="C79" s="707" t="str">
        <f t="shared" si="5"/>
        <v>-</v>
      </c>
      <c r="D79" s="764">
        <v>24500000</v>
      </c>
      <c r="E79" s="460">
        <v>0</v>
      </c>
      <c r="F79" s="437" t="str">
        <f t="shared" si="1"/>
        <v>-</v>
      </c>
      <c r="G79" s="437" t="str">
        <f t="shared" si="2"/>
        <v>-</v>
      </c>
      <c r="H79" s="437" t="str">
        <f t="shared" si="3"/>
        <v>-</v>
      </c>
      <c r="I79" s="437" t="str">
        <f t="shared" si="4"/>
        <v>-</v>
      </c>
      <c r="J79" s="500"/>
    </row>
    <row r="80" spans="2:10">
      <c r="B80" s="435">
        <f t="shared" si="0"/>
        <v>12</v>
      </c>
      <c r="C80" s="707" t="str">
        <f t="shared" si="5"/>
        <v>-</v>
      </c>
      <c r="D80" s="764">
        <v>24500000</v>
      </c>
      <c r="E80" s="460">
        <v>0</v>
      </c>
      <c r="F80" s="437" t="str">
        <f t="shared" si="1"/>
        <v>-</v>
      </c>
      <c r="G80" s="437" t="str">
        <f t="shared" si="2"/>
        <v>-</v>
      </c>
      <c r="H80" s="437" t="str">
        <f t="shared" si="3"/>
        <v>-</v>
      </c>
      <c r="I80" s="437" t="str">
        <f t="shared" si="4"/>
        <v>-</v>
      </c>
      <c r="J80" s="500"/>
    </row>
    <row r="81" spans="2:10">
      <c r="B81" s="435">
        <f t="shared" si="0"/>
        <v>13</v>
      </c>
      <c r="C81" s="707" t="str">
        <f t="shared" si="5"/>
        <v>-</v>
      </c>
      <c r="D81" s="764">
        <v>24500000</v>
      </c>
      <c r="E81" s="460">
        <v>0</v>
      </c>
      <c r="F81" s="437" t="str">
        <f t="shared" si="1"/>
        <v>-</v>
      </c>
      <c r="G81" s="437" t="str">
        <f t="shared" si="2"/>
        <v>-</v>
      </c>
      <c r="H81" s="437" t="str">
        <f t="shared" si="3"/>
        <v>-</v>
      </c>
      <c r="I81" s="437" t="str">
        <f t="shared" si="4"/>
        <v>-</v>
      </c>
      <c r="J81" s="500"/>
    </row>
    <row r="82" spans="2:10">
      <c r="B82" s="435">
        <f t="shared" si="0"/>
        <v>14</v>
      </c>
      <c r="C82" s="707" t="str">
        <f t="shared" si="5"/>
        <v>-</v>
      </c>
      <c r="D82" s="764">
        <v>24500000</v>
      </c>
      <c r="E82" s="460">
        <v>0</v>
      </c>
      <c r="F82" s="437" t="str">
        <f t="shared" si="1"/>
        <v>-</v>
      </c>
      <c r="G82" s="437" t="str">
        <f t="shared" si="2"/>
        <v>-</v>
      </c>
      <c r="H82" s="437" t="str">
        <f t="shared" si="3"/>
        <v>-</v>
      </c>
      <c r="I82" s="437" t="str">
        <f t="shared" si="4"/>
        <v>-</v>
      </c>
      <c r="J82" s="500"/>
    </row>
    <row r="83" spans="2:10">
      <c r="B83" s="435">
        <f t="shared" si="0"/>
        <v>15</v>
      </c>
      <c r="C83" s="707" t="str">
        <f t="shared" si="5"/>
        <v>-</v>
      </c>
      <c r="D83" s="764">
        <v>24500000</v>
      </c>
      <c r="E83" s="460">
        <v>0</v>
      </c>
      <c r="F83" s="437" t="str">
        <f t="shared" si="1"/>
        <v>-</v>
      </c>
      <c r="G83" s="437" t="str">
        <f t="shared" si="2"/>
        <v>-</v>
      </c>
      <c r="H83" s="437" t="str">
        <f t="shared" si="3"/>
        <v>-</v>
      </c>
      <c r="I83" s="437" t="str">
        <f t="shared" si="4"/>
        <v>-</v>
      </c>
      <c r="J83" s="500"/>
    </row>
    <row r="84" spans="2:10">
      <c r="B84" s="435">
        <f t="shared" si="0"/>
        <v>16</v>
      </c>
      <c r="C84" s="707" t="str">
        <f t="shared" si="5"/>
        <v>-</v>
      </c>
      <c r="D84" s="764">
        <v>24500000</v>
      </c>
      <c r="E84" s="460">
        <v>0</v>
      </c>
      <c r="F84" s="437" t="str">
        <f t="shared" si="1"/>
        <v>-</v>
      </c>
      <c r="G84" s="437" t="str">
        <f t="shared" si="2"/>
        <v>-</v>
      </c>
      <c r="H84" s="437" t="str">
        <f t="shared" si="3"/>
        <v>-</v>
      </c>
      <c r="I84" s="437" t="str">
        <f t="shared" si="4"/>
        <v>-</v>
      </c>
      <c r="J84" s="500"/>
    </row>
    <row r="85" spans="2:10">
      <c r="B85" s="435">
        <f t="shared" si="0"/>
        <v>17</v>
      </c>
      <c r="C85" s="707" t="str">
        <f t="shared" si="5"/>
        <v>-</v>
      </c>
      <c r="D85" s="764">
        <v>24500000</v>
      </c>
      <c r="E85" s="460">
        <v>0</v>
      </c>
      <c r="F85" s="437" t="str">
        <f t="shared" si="1"/>
        <v>-</v>
      </c>
      <c r="G85" s="437" t="str">
        <f t="shared" si="2"/>
        <v>-</v>
      </c>
      <c r="H85" s="437" t="str">
        <f t="shared" si="3"/>
        <v>-</v>
      </c>
      <c r="I85" s="437" t="str">
        <f t="shared" si="4"/>
        <v>-</v>
      </c>
      <c r="J85" s="500"/>
    </row>
    <row r="86" spans="2:10">
      <c r="B86" s="435">
        <f t="shared" ref="B86:B101" si="6">B85+1</f>
        <v>18</v>
      </c>
      <c r="C86" s="707" t="str">
        <f t="shared" si="5"/>
        <v>-</v>
      </c>
      <c r="D86" s="764">
        <v>24500000</v>
      </c>
      <c r="E86" s="460">
        <v>0</v>
      </c>
      <c r="F86" s="437" t="str">
        <f t="shared" si="1"/>
        <v>-</v>
      </c>
      <c r="G86" s="437" t="str">
        <f t="shared" si="2"/>
        <v>-</v>
      </c>
      <c r="H86" s="437" t="str">
        <f t="shared" si="3"/>
        <v>-</v>
      </c>
      <c r="I86" s="437" t="str">
        <f t="shared" si="4"/>
        <v>-</v>
      </c>
      <c r="J86" s="430"/>
    </row>
    <row r="87" spans="2:10">
      <c r="B87" s="435">
        <f t="shared" si="6"/>
        <v>19</v>
      </c>
      <c r="C87" s="707" t="str">
        <f t="shared" si="5"/>
        <v>-</v>
      </c>
      <c r="D87" s="764">
        <v>24500000</v>
      </c>
      <c r="E87" s="460">
        <v>0</v>
      </c>
      <c r="F87" s="437" t="str">
        <f t="shared" si="1"/>
        <v>-</v>
      </c>
      <c r="G87" s="437" t="str">
        <f t="shared" si="2"/>
        <v>-</v>
      </c>
      <c r="H87" s="437" t="str">
        <f t="shared" si="3"/>
        <v>-</v>
      </c>
      <c r="I87" s="437" t="str">
        <f t="shared" si="4"/>
        <v>-</v>
      </c>
      <c r="J87" s="430"/>
    </row>
    <row r="88" spans="2:10">
      <c r="B88" s="435">
        <f t="shared" si="6"/>
        <v>20</v>
      </c>
      <c r="C88" s="707" t="str">
        <f t="shared" si="5"/>
        <v>-</v>
      </c>
      <c r="D88" s="764">
        <v>24500000</v>
      </c>
      <c r="E88" s="460">
        <v>0</v>
      </c>
      <c r="F88" s="437" t="str">
        <f t="shared" si="1"/>
        <v>-</v>
      </c>
      <c r="G88" s="437" t="str">
        <f t="shared" si="2"/>
        <v>-</v>
      </c>
      <c r="H88" s="437" t="str">
        <f t="shared" si="3"/>
        <v>-</v>
      </c>
      <c r="I88" s="437" t="str">
        <f t="shared" si="4"/>
        <v>-</v>
      </c>
      <c r="J88" s="430"/>
    </row>
    <row r="89" spans="2:10">
      <c r="B89" s="435">
        <f t="shared" si="6"/>
        <v>21</v>
      </c>
      <c r="C89" s="707" t="str">
        <f t="shared" si="5"/>
        <v>-</v>
      </c>
      <c r="D89" s="764">
        <v>24500000</v>
      </c>
      <c r="E89" s="460">
        <v>0</v>
      </c>
      <c r="F89" s="437" t="str">
        <f t="shared" si="1"/>
        <v>-</v>
      </c>
      <c r="G89" s="437" t="str">
        <f t="shared" si="2"/>
        <v>-</v>
      </c>
      <c r="H89" s="437" t="str">
        <f t="shared" si="3"/>
        <v>-</v>
      </c>
      <c r="I89" s="437" t="str">
        <f t="shared" si="4"/>
        <v>-</v>
      </c>
      <c r="J89" s="430"/>
    </row>
    <row r="90" spans="2:10">
      <c r="B90" s="435">
        <f t="shared" si="6"/>
        <v>22</v>
      </c>
      <c r="C90" s="707" t="str">
        <f t="shared" si="5"/>
        <v>-</v>
      </c>
      <c r="D90" s="764">
        <v>24500000</v>
      </c>
      <c r="E90" s="460">
        <v>0</v>
      </c>
      <c r="F90" s="437" t="str">
        <f t="shared" si="1"/>
        <v>-</v>
      </c>
      <c r="G90" s="437" t="str">
        <f t="shared" si="2"/>
        <v>-</v>
      </c>
      <c r="H90" s="437" t="str">
        <f t="shared" si="3"/>
        <v>-</v>
      </c>
      <c r="I90" s="437" t="str">
        <f t="shared" si="4"/>
        <v>-</v>
      </c>
      <c r="J90" s="430"/>
    </row>
    <row r="91" spans="2:10">
      <c r="B91" s="435">
        <f t="shared" si="6"/>
        <v>23</v>
      </c>
      <c r="C91" s="707" t="str">
        <f t="shared" si="5"/>
        <v>-</v>
      </c>
      <c r="D91" s="764">
        <v>24500000</v>
      </c>
      <c r="E91" s="460">
        <v>0</v>
      </c>
      <c r="F91" s="437" t="str">
        <f t="shared" si="1"/>
        <v>-</v>
      </c>
      <c r="G91" s="437" t="str">
        <f t="shared" si="2"/>
        <v>-</v>
      </c>
      <c r="H91" s="437" t="str">
        <f t="shared" si="3"/>
        <v>-</v>
      </c>
      <c r="I91" s="437" t="str">
        <f t="shared" si="4"/>
        <v>-</v>
      </c>
      <c r="J91" s="430"/>
    </row>
    <row r="92" spans="2:10">
      <c r="B92" s="435">
        <f t="shared" si="6"/>
        <v>24</v>
      </c>
      <c r="C92" s="707" t="str">
        <f t="shared" si="5"/>
        <v>-</v>
      </c>
      <c r="D92" s="764">
        <v>24500000</v>
      </c>
      <c r="E92" s="460">
        <v>0</v>
      </c>
      <c r="F92" s="437" t="str">
        <f t="shared" si="1"/>
        <v>-</v>
      </c>
      <c r="G92" s="437" t="str">
        <f t="shared" si="2"/>
        <v>-</v>
      </c>
      <c r="H92" s="437" t="str">
        <f t="shared" si="3"/>
        <v>-</v>
      </c>
      <c r="I92" s="437" t="str">
        <f t="shared" si="4"/>
        <v>-</v>
      </c>
      <c r="J92" s="430"/>
    </row>
    <row r="93" spans="2:10">
      <c r="B93" s="435">
        <f t="shared" si="6"/>
        <v>25</v>
      </c>
      <c r="C93" s="707" t="str">
        <f t="shared" si="5"/>
        <v>-</v>
      </c>
      <c r="D93" s="764">
        <v>24500000</v>
      </c>
      <c r="E93" s="460">
        <v>0</v>
      </c>
      <c r="F93" s="437" t="str">
        <f t="shared" si="1"/>
        <v>-</v>
      </c>
      <c r="G93" s="437" t="str">
        <f t="shared" si="2"/>
        <v>-</v>
      </c>
      <c r="H93" s="437" t="str">
        <f t="shared" si="3"/>
        <v>-</v>
      </c>
      <c r="I93" s="437" t="str">
        <f t="shared" si="4"/>
        <v>-</v>
      </c>
      <c r="J93" s="430"/>
    </row>
    <row r="94" spans="2:10">
      <c r="B94" s="435">
        <f t="shared" si="6"/>
        <v>26</v>
      </c>
      <c r="C94" s="707" t="str">
        <f t="shared" si="5"/>
        <v>-</v>
      </c>
      <c r="D94" s="764">
        <v>24500000</v>
      </c>
      <c r="E94" s="460">
        <v>0</v>
      </c>
      <c r="F94" s="437" t="str">
        <f t="shared" si="1"/>
        <v>-</v>
      </c>
      <c r="G94" s="437" t="str">
        <f t="shared" si="2"/>
        <v>-</v>
      </c>
      <c r="H94" s="437" t="str">
        <f t="shared" si="3"/>
        <v>-</v>
      </c>
      <c r="I94" s="437" t="str">
        <f t="shared" si="4"/>
        <v>-</v>
      </c>
      <c r="J94" s="430"/>
    </row>
    <row r="95" spans="2:10">
      <c r="B95" s="435">
        <f t="shared" si="6"/>
        <v>27</v>
      </c>
      <c r="C95" s="707" t="str">
        <f t="shared" si="5"/>
        <v>-</v>
      </c>
      <c r="D95" s="764">
        <v>24500000</v>
      </c>
      <c r="E95" s="460">
        <v>0</v>
      </c>
      <c r="F95" s="437" t="str">
        <f t="shared" si="1"/>
        <v>-</v>
      </c>
      <c r="G95" s="437" t="str">
        <f t="shared" si="2"/>
        <v>-</v>
      </c>
      <c r="H95" s="437" t="str">
        <f t="shared" si="3"/>
        <v>-</v>
      </c>
      <c r="I95" s="721" t="str">
        <f t="shared" si="4"/>
        <v>-</v>
      </c>
      <c r="J95" s="430"/>
    </row>
    <row r="96" spans="2:10">
      <c r="B96" s="435">
        <f t="shared" si="6"/>
        <v>28</v>
      </c>
      <c r="C96" s="707" t="str">
        <f t="shared" si="5"/>
        <v>-</v>
      </c>
      <c r="D96" s="764">
        <v>24500000</v>
      </c>
      <c r="E96" s="460">
        <v>0</v>
      </c>
      <c r="F96" s="437" t="str">
        <f t="shared" si="1"/>
        <v>-</v>
      </c>
      <c r="G96" s="437" t="str">
        <f t="shared" si="2"/>
        <v>-</v>
      </c>
      <c r="H96" s="437" t="str">
        <f t="shared" si="3"/>
        <v>-</v>
      </c>
      <c r="I96" s="437" t="str">
        <f t="shared" si="4"/>
        <v>-</v>
      </c>
      <c r="J96" s="430"/>
    </row>
    <row r="97" spans="2:10">
      <c r="B97" s="435">
        <f t="shared" si="6"/>
        <v>29</v>
      </c>
      <c r="C97" s="707" t="str">
        <f t="shared" si="5"/>
        <v>-</v>
      </c>
      <c r="D97" s="764">
        <v>24500000</v>
      </c>
      <c r="E97" s="460">
        <v>0</v>
      </c>
      <c r="F97" s="437" t="str">
        <f t="shared" si="1"/>
        <v>-</v>
      </c>
      <c r="G97" s="437" t="str">
        <f t="shared" si="2"/>
        <v>-</v>
      </c>
      <c r="H97" s="437" t="str">
        <f t="shared" si="3"/>
        <v>-</v>
      </c>
      <c r="I97" s="437" t="str">
        <f t="shared" si="4"/>
        <v>-</v>
      </c>
      <c r="J97" s="430"/>
    </row>
    <row r="98" spans="2:10">
      <c r="B98" s="435">
        <f t="shared" si="6"/>
        <v>30</v>
      </c>
      <c r="C98" s="707" t="str">
        <f t="shared" si="5"/>
        <v>-</v>
      </c>
      <c r="D98" s="764">
        <v>24500000</v>
      </c>
      <c r="E98" s="460">
        <v>0</v>
      </c>
      <c r="F98" s="437" t="str">
        <f t="shared" si="1"/>
        <v>-</v>
      </c>
      <c r="G98" s="437" t="str">
        <f t="shared" si="2"/>
        <v>-</v>
      </c>
      <c r="H98" s="437" t="str">
        <f t="shared" si="3"/>
        <v>-</v>
      </c>
      <c r="I98" s="437" t="str">
        <f t="shared" si="4"/>
        <v>-</v>
      </c>
      <c r="J98" s="430"/>
    </row>
    <row r="99" spans="2:10">
      <c r="B99" s="435">
        <f t="shared" si="6"/>
        <v>31</v>
      </c>
      <c r="C99" s="707" t="str">
        <f t="shared" si="5"/>
        <v>-</v>
      </c>
      <c r="D99" s="764">
        <v>24500000</v>
      </c>
      <c r="E99" s="460">
        <v>0</v>
      </c>
      <c r="F99" s="437" t="str">
        <f t="shared" si="1"/>
        <v>-</v>
      </c>
      <c r="G99" s="437" t="str">
        <f t="shared" si="2"/>
        <v>-</v>
      </c>
      <c r="H99" s="437" t="str">
        <f t="shared" si="3"/>
        <v>-</v>
      </c>
      <c r="I99" s="437" t="str">
        <f t="shared" si="4"/>
        <v>-</v>
      </c>
      <c r="J99" s="430"/>
    </row>
    <row r="100" spans="2:10">
      <c r="B100" s="435">
        <f t="shared" si="6"/>
        <v>32</v>
      </c>
      <c r="C100" s="707" t="str">
        <f t="shared" si="5"/>
        <v>-</v>
      </c>
      <c r="D100" s="764">
        <v>24500000</v>
      </c>
      <c r="E100" s="460">
        <v>0</v>
      </c>
      <c r="F100" s="437" t="str">
        <f t="shared" si="1"/>
        <v>-</v>
      </c>
      <c r="G100" s="437" t="str">
        <f t="shared" si="2"/>
        <v>-</v>
      </c>
      <c r="H100" s="437" t="str">
        <f t="shared" si="3"/>
        <v>-</v>
      </c>
      <c r="I100" s="437" t="str">
        <f t="shared" si="4"/>
        <v>-</v>
      </c>
      <c r="J100" s="430"/>
    </row>
    <row r="101" spans="2:10">
      <c r="B101" s="435">
        <f t="shared" si="6"/>
        <v>33</v>
      </c>
      <c r="C101" s="707" t="str">
        <f t="shared" si="5"/>
        <v>-</v>
      </c>
      <c r="D101" s="764">
        <v>24500000</v>
      </c>
      <c r="E101" s="460">
        <v>0</v>
      </c>
      <c r="F101" s="437" t="str">
        <f t="shared" si="1"/>
        <v>-</v>
      </c>
      <c r="G101" s="437" t="str">
        <f t="shared" si="2"/>
        <v>-</v>
      </c>
      <c r="H101" s="437" t="str">
        <f t="shared" si="3"/>
        <v>-</v>
      </c>
      <c r="I101" s="437" t="str">
        <f t="shared" si="4"/>
        <v>-</v>
      </c>
      <c r="J101" s="430"/>
    </row>
    <row r="102" spans="2:10">
      <c r="B102" s="435">
        <f t="shared" ref="B102:B108" si="7">B101+1</f>
        <v>34</v>
      </c>
      <c r="C102" s="707" t="str">
        <f t="shared" si="5"/>
        <v>-</v>
      </c>
      <c r="D102" s="764">
        <v>24500000</v>
      </c>
      <c r="E102" s="460">
        <v>0</v>
      </c>
      <c r="F102" s="437" t="str">
        <f t="shared" si="1"/>
        <v>-</v>
      </c>
      <c r="G102" s="437" t="str">
        <f t="shared" si="2"/>
        <v>-</v>
      </c>
      <c r="H102" s="437" t="str">
        <f t="shared" si="3"/>
        <v>-</v>
      </c>
      <c r="I102" s="437" t="str">
        <f t="shared" si="4"/>
        <v>-</v>
      </c>
      <c r="J102" s="430"/>
    </row>
    <row r="103" spans="2:10">
      <c r="B103" s="435">
        <f t="shared" si="7"/>
        <v>35</v>
      </c>
      <c r="C103" s="707" t="str">
        <f t="shared" si="5"/>
        <v>-</v>
      </c>
      <c r="D103" s="764">
        <v>24500000</v>
      </c>
      <c r="E103" s="460">
        <v>0</v>
      </c>
      <c r="F103" s="437" t="str">
        <f t="shared" si="1"/>
        <v>-</v>
      </c>
      <c r="G103" s="437" t="str">
        <f t="shared" si="2"/>
        <v>-</v>
      </c>
      <c r="H103" s="437" t="str">
        <f t="shared" si="3"/>
        <v>-</v>
      </c>
      <c r="I103" s="437" t="str">
        <f t="shared" si="4"/>
        <v>-</v>
      </c>
      <c r="J103" s="430"/>
    </row>
    <row r="104" spans="2:10">
      <c r="B104" s="435">
        <f t="shared" si="7"/>
        <v>36</v>
      </c>
      <c r="C104" s="707" t="str">
        <f t="shared" si="5"/>
        <v>-</v>
      </c>
      <c r="D104" s="764">
        <v>24500000</v>
      </c>
      <c r="E104" s="460">
        <v>0</v>
      </c>
      <c r="F104" s="437" t="str">
        <f t="shared" si="1"/>
        <v>-</v>
      </c>
      <c r="G104" s="437" t="str">
        <f t="shared" si="2"/>
        <v>-</v>
      </c>
      <c r="H104" s="437" t="str">
        <f t="shared" si="3"/>
        <v>-</v>
      </c>
      <c r="I104" s="437" t="str">
        <f t="shared" si="4"/>
        <v>-</v>
      </c>
      <c r="J104" s="430"/>
    </row>
    <row r="105" spans="2:10">
      <c r="B105" s="435">
        <f t="shared" si="7"/>
        <v>37</v>
      </c>
      <c r="C105" s="707" t="str">
        <f t="shared" si="5"/>
        <v>-</v>
      </c>
      <c r="D105" s="764">
        <v>24500000</v>
      </c>
      <c r="E105" s="460">
        <v>0</v>
      </c>
      <c r="F105" s="437" t="str">
        <f t="shared" si="1"/>
        <v>-</v>
      </c>
      <c r="G105" s="437" t="str">
        <f t="shared" si="2"/>
        <v>-</v>
      </c>
      <c r="H105" s="437" t="str">
        <f t="shared" si="3"/>
        <v>-</v>
      </c>
      <c r="I105" s="437" t="str">
        <f t="shared" si="4"/>
        <v>-</v>
      </c>
      <c r="J105" s="430"/>
    </row>
    <row r="106" spans="2:10">
      <c r="B106" s="435">
        <f t="shared" si="7"/>
        <v>38</v>
      </c>
      <c r="C106" s="707" t="str">
        <f t="shared" si="5"/>
        <v>-</v>
      </c>
      <c r="D106" s="764">
        <v>24500000</v>
      </c>
      <c r="E106" s="460">
        <v>0</v>
      </c>
      <c r="F106" s="437" t="str">
        <f t="shared" si="1"/>
        <v>-</v>
      </c>
      <c r="G106" s="437" t="str">
        <f t="shared" si="2"/>
        <v>-</v>
      </c>
      <c r="H106" s="437" t="str">
        <f t="shared" si="3"/>
        <v>-</v>
      </c>
      <c r="I106" s="437" t="str">
        <f t="shared" si="4"/>
        <v>-</v>
      </c>
      <c r="J106" s="430"/>
    </row>
    <row r="107" spans="2:10">
      <c r="B107" s="435">
        <f t="shared" si="7"/>
        <v>39</v>
      </c>
      <c r="C107" s="707" t="str">
        <f t="shared" si="5"/>
        <v>-</v>
      </c>
      <c r="D107" s="764">
        <v>24500000</v>
      </c>
      <c r="E107" s="460">
        <v>0</v>
      </c>
      <c r="F107" s="437" t="str">
        <f t="shared" si="1"/>
        <v>-</v>
      </c>
      <c r="G107" s="437" t="str">
        <f t="shared" si="2"/>
        <v>-</v>
      </c>
      <c r="H107" s="437" t="str">
        <f t="shared" si="3"/>
        <v>-</v>
      </c>
      <c r="I107" s="437" t="str">
        <f t="shared" si="4"/>
        <v>-</v>
      </c>
      <c r="J107" s="430"/>
    </row>
    <row r="108" spans="2:10">
      <c r="B108" s="435">
        <f t="shared" si="7"/>
        <v>40</v>
      </c>
      <c r="C108" s="707" t="str">
        <f t="shared" si="5"/>
        <v>-</v>
      </c>
      <c r="D108" s="764">
        <v>24500000</v>
      </c>
      <c r="E108" s="460">
        <v>0</v>
      </c>
      <c r="F108" s="437" t="str">
        <f t="shared" si="1"/>
        <v>-</v>
      </c>
      <c r="G108" s="437" t="str">
        <f t="shared" si="2"/>
        <v>-</v>
      </c>
      <c r="H108" s="437" t="str">
        <f t="shared" si="3"/>
        <v>-</v>
      </c>
      <c r="I108" s="437" t="str">
        <f t="shared" si="4"/>
        <v>-</v>
      </c>
      <c r="J108" s="430"/>
    </row>
    <row r="109" spans="2:10">
      <c r="B109" s="430"/>
      <c r="C109" s="430"/>
      <c r="D109" s="430"/>
      <c r="E109" s="438"/>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AC49-4FA3-4E28-9931-39ED31607E5D}">
  <dimension ref="A1:J109"/>
  <sheetViews>
    <sheetView showGridLines="0" view="pageBreakPreview" zoomScaleNormal="100" zoomScaleSheetLayoutView="100" workbookViewId="0"/>
  </sheetViews>
  <sheetFormatPr defaultRowHeight="12.75"/>
  <cols>
    <col min="1" max="3" width="9.33203125" style="699"/>
    <col min="4" max="4" width="38.83203125" style="699" customWidth="1"/>
    <col min="5" max="5" width="23.83203125" style="699" customWidth="1"/>
    <col min="6" max="9" width="20.83203125" style="699" customWidth="1"/>
    <col min="10" max="10" width="12.83203125" style="699" customWidth="1"/>
    <col min="11" max="16384" width="9.33203125" style="699"/>
  </cols>
  <sheetData>
    <row r="1" spans="1:10">
      <c r="A1" s="757"/>
      <c r="B1" s="757"/>
      <c r="C1" s="757"/>
      <c r="D1" s="757"/>
      <c r="E1" s="697"/>
      <c r="F1" s="697"/>
      <c r="G1" s="277"/>
      <c r="H1" s="277"/>
      <c r="I1" s="698" t="s">
        <v>563</v>
      </c>
      <c r="J1" s="697"/>
    </row>
    <row r="2" spans="1:10">
      <c r="A2" s="757"/>
      <c r="B2" s="500"/>
      <c r="C2" s="758"/>
      <c r="D2" s="758"/>
      <c r="F2" s="697"/>
      <c r="G2" s="277"/>
      <c r="H2" s="761"/>
      <c r="I2" s="760" t="str">
        <f>'Appendix III'!$M$5&amp;" ____"</f>
        <v>For the 12 months ended ____</v>
      </c>
      <c r="J2" s="697"/>
    </row>
    <row r="3" spans="1:10">
      <c r="A3" s="757"/>
      <c r="B3" s="500"/>
      <c r="C3" s="758"/>
      <c r="D3" s="758"/>
      <c r="E3" s="759" t="s">
        <v>1080</v>
      </c>
      <c r="F3" s="697"/>
      <c r="G3" s="277"/>
      <c r="H3" s="277"/>
      <c r="I3" s="690"/>
      <c r="J3" s="697"/>
    </row>
    <row r="4" spans="1:10">
      <c r="A4" s="500"/>
      <c r="B4" s="500"/>
      <c r="C4" s="758"/>
      <c r="D4" s="758"/>
      <c r="E4" s="759" t="str">
        <f>E12</f>
        <v>Manning</v>
      </c>
      <c r="F4" s="697"/>
      <c r="G4" s="277"/>
      <c r="H4" s="277"/>
      <c r="I4" s="698"/>
      <c r="J4" s="697"/>
    </row>
    <row r="5" spans="1:10">
      <c r="B5" s="276"/>
      <c r="C5" s="700"/>
      <c r="D5" s="756"/>
      <c r="E5" s="701" t="s">
        <v>1021</v>
      </c>
      <c r="F5" s="700"/>
      <c r="G5" s="277"/>
      <c r="H5" s="277"/>
      <c r="I5" s="697"/>
      <c r="J5" s="700"/>
    </row>
    <row r="6" spans="1:10">
      <c r="B6" s="276"/>
      <c r="C6" s="697"/>
      <c r="D6" s="697"/>
      <c r="E6" s="701" t="s">
        <v>3</v>
      </c>
      <c r="F6" s="697"/>
      <c r="G6" s="277"/>
      <c r="H6" s="277"/>
      <c r="I6" s="697"/>
      <c r="J6" s="697"/>
    </row>
    <row r="7" spans="1:10">
      <c r="B7" s="430"/>
      <c r="C7" s="430"/>
      <c r="D7" s="430"/>
      <c r="E7" s="430"/>
      <c r="F7" s="430"/>
      <c r="G7" s="430"/>
      <c r="H7" s="430"/>
      <c r="I7" s="430"/>
      <c r="J7" s="430"/>
    </row>
    <row r="8" spans="1:10" ht="12.75" customHeight="1">
      <c r="B8" s="430"/>
      <c r="C8" s="1049" t="s">
        <v>1022</v>
      </c>
      <c r="D8" s="1049"/>
      <c r="E8" s="1049"/>
      <c r="F8" s="1049"/>
      <c r="G8" s="1049"/>
      <c r="H8" s="1049"/>
      <c r="I8" s="431"/>
      <c r="J8" s="762"/>
    </row>
    <row r="9" spans="1:10" ht="83.25" customHeight="1">
      <c r="B9" s="430"/>
      <c r="C9" s="1049"/>
      <c r="D9" s="1049"/>
      <c r="E9" s="1049"/>
      <c r="F9" s="1049"/>
      <c r="G9" s="1049"/>
      <c r="H9" s="1049"/>
      <c r="I9" s="431"/>
      <c r="J9" s="762"/>
    </row>
    <row r="10" spans="1:10" ht="12.75" customHeight="1">
      <c r="J10" s="500"/>
    </row>
    <row r="11" spans="1:10" ht="12.75" customHeight="1">
      <c r="B11" s="735" t="s">
        <v>1023</v>
      </c>
      <c r="C11" s="702" t="s">
        <v>1024</v>
      </c>
      <c r="J11" s="500"/>
    </row>
    <row r="12" spans="1:10" ht="12.75" customHeight="1">
      <c r="D12" s="699" t="s">
        <v>373</v>
      </c>
      <c r="E12" s="703" t="s">
        <v>1081</v>
      </c>
      <c r="F12" s="703"/>
      <c r="G12" s="703"/>
      <c r="J12" s="500"/>
    </row>
    <row r="13" spans="1:10" ht="12.75" customHeight="1">
      <c r="D13" s="699" t="s">
        <v>1026</v>
      </c>
      <c r="E13" s="703" t="s">
        <v>536</v>
      </c>
      <c r="F13" s="704"/>
      <c r="G13" s="704"/>
      <c r="J13" s="500"/>
    </row>
    <row r="14" spans="1:10" ht="12.75" customHeight="1">
      <c r="D14" s="699" t="s">
        <v>1028</v>
      </c>
      <c r="E14" s="703">
        <v>40</v>
      </c>
      <c r="F14" s="703"/>
      <c r="G14" s="703"/>
      <c r="J14" s="500"/>
    </row>
    <row r="15" spans="1:10" ht="12.75" customHeight="1">
      <c r="J15" s="500"/>
    </row>
    <row r="16" spans="1:10" ht="60.75" customHeight="1">
      <c r="D16" s="1066" t="s">
        <v>1082</v>
      </c>
      <c r="E16" s="1067"/>
      <c r="F16" s="1067"/>
      <c r="G16" s="1067"/>
      <c r="H16" s="1068"/>
      <c r="J16" s="500"/>
    </row>
    <row r="17" spans="4:10" ht="60.75" customHeight="1">
      <c r="D17" s="1069"/>
      <c r="E17" s="1070"/>
      <c r="F17" s="1070"/>
      <c r="G17" s="1070"/>
      <c r="H17" s="1071"/>
      <c r="J17" s="500"/>
    </row>
    <row r="18" spans="4:10" ht="60.75" customHeight="1">
      <c r="D18" s="1072"/>
      <c r="E18" s="1073"/>
      <c r="F18" s="1073"/>
      <c r="G18" s="1073"/>
      <c r="H18" s="1074"/>
      <c r="J18" s="500"/>
    </row>
    <row r="19" spans="4:10" ht="12.75" customHeight="1">
      <c r="J19" s="500"/>
    </row>
    <row r="20" spans="4:10" ht="12.75" customHeight="1">
      <c r="D20" s="699" t="s">
        <v>1031</v>
      </c>
    </row>
    <row r="21" spans="4:10" ht="12.75" customHeight="1">
      <c r="D21" s="705" t="s">
        <v>1032</v>
      </c>
    </row>
    <row r="22" spans="4:10" ht="12.75" customHeight="1">
      <c r="D22" s="705"/>
    </row>
    <row r="23" spans="4:10" ht="12.75" customHeight="1">
      <c r="D23" s="705" t="s">
        <v>1033</v>
      </c>
    </row>
    <row r="24" spans="4:10" ht="12.75" customHeight="1">
      <c r="D24" s="705" t="s">
        <v>1034</v>
      </c>
    </row>
    <row r="25" spans="4:10" ht="12.75" customHeight="1">
      <c r="D25" s="705"/>
    </row>
    <row r="26" spans="4:10" ht="12.75" customHeight="1">
      <c r="D26" s="705" t="s">
        <v>1035</v>
      </c>
    </row>
    <row r="27" spans="4:10" ht="12.75" customHeight="1">
      <c r="D27" s="705" t="s">
        <v>1036</v>
      </c>
    </row>
    <row r="28" spans="4:10" ht="12.75" customHeight="1">
      <c r="D28" s="705" t="s">
        <v>1037</v>
      </c>
    </row>
    <row r="29" spans="4:10" ht="12.75" customHeight="1">
      <c r="D29" s="705" t="s">
        <v>1038</v>
      </c>
    </row>
    <row r="30" spans="4:10" ht="12.75" customHeight="1">
      <c r="D30" s="705" t="s">
        <v>1039</v>
      </c>
    </row>
    <row r="31" spans="4:10" ht="12.75" customHeight="1">
      <c r="D31" s="705" t="s">
        <v>1040</v>
      </c>
    </row>
    <row r="32" spans="4:10" ht="12.75" customHeight="1">
      <c r="D32" s="705" t="s">
        <v>1041</v>
      </c>
    </row>
    <row r="33" spans="2:10" ht="12.75" customHeight="1"/>
    <row r="34" spans="2:10" ht="12.75" customHeight="1">
      <c r="J34" s="500"/>
    </row>
    <row r="35" spans="2:10">
      <c r="B35" s="736" t="s">
        <v>1042</v>
      </c>
      <c r="C35" s="684" t="s">
        <v>1043</v>
      </c>
      <c r="D35" s="684"/>
      <c r="E35" s="684"/>
      <c r="F35" s="684"/>
      <c r="H35" s="430"/>
      <c r="I35" s="430"/>
      <c r="J35" s="500"/>
    </row>
    <row r="36" spans="2:10" ht="14.25" customHeight="1">
      <c r="B36" s="430"/>
      <c r="C36" s="430"/>
      <c r="D36" s="1075" t="s">
        <v>1078</v>
      </c>
      <c r="E36" s="1076"/>
      <c r="F36" s="1076"/>
      <c r="G36" s="1076"/>
      <c r="H36" s="1077"/>
      <c r="I36" s="430"/>
      <c r="J36" s="500"/>
    </row>
    <row r="37" spans="2:10" ht="14.25" customHeight="1">
      <c r="B37" s="430"/>
      <c r="C37" s="430"/>
      <c r="D37" s="1078"/>
      <c r="E37" s="1079"/>
      <c r="F37" s="1079"/>
      <c r="G37" s="1079"/>
      <c r="H37" s="1080"/>
      <c r="I37" s="430"/>
      <c r="J37" s="500"/>
    </row>
    <row r="38" spans="2:10" ht="14.25" customHeight="1">
      <c r="B38" s="430"/>
      <c r="C38" s="430"/>
      <c r="D38" s="1081"/>
      <c r="E38" s="1082"/>
      <c r="F38" s="1082"/>
      <c r="G38" s="1082"/>
      <c r="H38" s="1083"/>
      <c r="I38" s="430"/>
      <c r="J38" s="500"/>
    </row>
    <row r="39" spans="2:10" s="706" customFormat="1" ht="12.75" customHeight="1">
      <c r="D39" s="699" t="s">
        <v>1045</v>
      </c>
      <c r="J39" s="763"/>
    </row>
    <row r="40" spans="2:10" s="706" customFormat="1" ht="12.75" customHeight="1">
      <c r="D40" s="705" t="s">
        <v>1046</v>
      </c>
      <c r="J40" s="763"/>
    </row>
    <row r="41" spans="2:10" s="706" customFormat="1" ht="12.75" customHeight="1">
      <c r="D41" s="749" t="s">
        <v>1047</v>
      </c>
      <c r="E41" s="734">
        <v>0</v>
      </c>
      <c r="F41" s="699" t="s">
        <v>1048</v>
      </c>
      <c r="J41" s="763"/>
    </row>
    <row r="42" spans="2:10" s="706" customFormat="1" ht="12.75" customHeight="1">
      <c r="D42" s="705"/>
      <c r="J42" s="763"/>
    </row>
    <row r="43" spans="2:10" s="706" customFormat="1" ht="12.75" customHeight="1">
      <c r="J43" s="763"/>
    </row>
    <row r="44" spans="2:10">
      <c r="B44" s="430"/>
      <c r="C44" s="430"/>
      <c r="D44" s="430"/>
      <c r="E44" s="430"/>
      <c r="F44" s="430"/>
      <c r="G44" s="430"/>
      <c r="H44" s="430"/>
      <c r="I44" s="698" t="s">
        <v>612</v>
      </c>
      <c r="J44" s="500"/>
    </row>
    <row r="45" spans="2:10">
      <c r="B45" s="430"/>
      <c r="C45" s="430"/>
      <c r="D45" s="430"/>
      <c r="E45" s="430"/>
      <c r="F45" s="430"/>
      <c r="G45" s="430"/>
      <c r="H45" s="430"/>
      <c r="I45" s="690" t="str">
        <f>I2</f>
        <v>For the 12 months ended ____</v>
      </c>
      <c r="J45" s="500"/>
    </row>
    <row r="46" spans="2:10">
      <c r="B46" s="736" t="s">
        <v>1049</v>
      </c>
      <c r="C46" s="684" t="s">
        <v>1050</v>
      </c>
      <c r="D46" s="684"/>
      <c r="E46" s="684"/>
      <c r="F46" s="684"/>
      <c r="H46" s="430"/>
      <c r="I46" s="430"/>
      <c r="J46" s="500"/>
    </row>
    <row r="47" spans="2:10" ht="86.25" customHeight="1">
      <c r="B47" s="430"/>
      <c r="C47" s="431"/>
      <c r="D47" s="1075" t="s">
        <v>1083</v>
      </c>
      <c r="E47" s="1076"/>
      <c r="F47" s="1076"/>
      <c r="G47" s="1076"/>
      <c r="H47" s="1077"/>
      <c r="I47" s="430"/>
      <c r="J47" s="500"/>
    </row>
    <row r="48" spans="2:10" ht="86.25" customHeight="1">
      <c r="B48" s="430"/>
      <c r="C48" s="430"/>
      <c r="D48" s="1078"/>
      <c r="E48" s="1079"/>
      <c r="F48" s="1079"/>
      <c r="G48" s="1079"/>
      <c r="H48" s="1080"/>
      <c r="I48" s="430"/>
      <c r="J48" s="500"/>
    </row>
    <row r="49" spans="2:10" ht="86.25" customHeight="1">
      <c r="B49" s="430"/>
      <c r="C49" s="430"/>
      <c r="D49" s="1081"/>
      <c r="E49" s="1082"/>
      <c r="F49" s="1082"/>
      <c r="G49" s="1082"/>
      <c r="H49" s="1083"/>
      <c r="I49" s="430"/>
      <c r="J49" s="500"/>
    </row>
    <row r="50" spans="2:10" ht="12.75" customHeight="1">
      <c r="D50" s="699" t="s">
        <v>1052</v>
      </c>
      <c r="J50" s="500"/>
    </row>
    <row r="51" spans="2:10" ht="12.75" customHeight="1">
      <c r="D51" s="705" t="s">
        <v>1053</v>
      </c>
      <c r="J51" s="500"/>
    </row>
    <row r="52" spans="2:10" ht="12.75" customHeight="1">
      <c r="D52" s="705" t="s">
        <v>1054</v>
      </c>
      <c r="J52" s="500"/>
    </row>
    <row r="53" spans="2:10" ht="12.75" customHeight="1">
      <c r="D53" s="705" t="s">
        <v>1055</v>
      </c>
      <c r="J53" s="500"/>
    </row>
    <row r="54" spans="2:10" ht="12.75" customHeight="1">
      <c r="D54" s="705" t="s">
        <v>1056</v>
      </c>
      <c r="J54" s="500"/>
    </row>
    <row r="55" spans="2:10" ht="12.75" customHeight="1">
      <c r="D55" s="705" t="s">
        <v>1057</v>
      </c>
      <c r="J55" s="500"/>
    </row>
    <row r="56" spans="2:10" ht="12.75" customHeight="1">
      <c r="D56" s="705" t="s">
        <v>1058</v>
      </c>
      <c r="J56" s="500"/>
    </row>
    <row r="57" spans="2:10" ht="12.75" customHeight="1">
      <c r="D57" s="708" t="s">
        <v>1059</v>
      </c>
      <c r="J57" s="500"/>
    </row>
    <row r="58" spans="2:10" ht="12.75" customHeight="1">
      <c r="D58" s="708" t="s">
        <v>1060</v>
      </c>
      <c r="J58" s="500"/>
    </row>
    <row r="59" spans="2:10" ht="12.75" customHeight="1">
      <c r="D59" s="708" t="s">
        <v>1061</v>
      </c>
      <c r="J59" s="500"/>
    </row>
    <row r="60" spans="2:10" ht="12.75" customHeight="1">
      <c r="D60" s="708" t="s">
        <v>1062</v>
      </c>
      <c r="J60" s="500"/>
    </row>
    <row r="61" spans="2:10" ht="12.75" customHeight="1">
      <c r="D61" s="705" t="s">
        <v>1063</v>
      </c>
      <c r="J61" s="500"/>
    </row>
    <row r="62" spans="2:10" ht="12.75" customHeight="1">
      <c r="D62" s="705" t="s">
        <v>1064</v>
      </c>
      <c r="J62" s="500"/>
    </row>
    <row r="63" spans="2:10">
      <c r="B63" s="430"/>
      <c r="C63" s="430"/>
      <c r="D63" s="430"/>
      <c r="E63" s="430"/>
      <c r="F63" s="430"/>
      <c r="G63" s="430"/>
      <c r="H63" s="430"/>
      <c r="I63" s="430"/>
      <c r="J63" s="500"/>
    </row>
    <row r="64" spans="2:10">
      <c r="B64" s="430"/>
      <c r="C64" s="709" t="s">
        <v>1050</v>
      </c>
      <c r="D64" s="710"/>
      <c r="E64" s="711"/>
      <c r="F64" s="711"/>
      <c r="G64" s="711"/>
      <c r="H64" s="711"/>
      <c r="I64" s="712"/>
      <c r="J64" s="500"/>
    </row>
    <row r="65" spans="2:10">
      <c r="B65" s="430"/>
      <c r="C65" s="502" t="s">
        <v>576</v>
      </c>
      <c r="D65" s="502" t="s">
        <v>1065</v>
      </c>
      <c r="E65" s="502" t="s">
        <v>793</v>
      </c>
      <c r="F65" s="713" t="s">
        <v>579</v>
      </c>
      <c r="G65" s="502" t="s">
        <v>794</v>
      </c>
      <c r="H65" s="502" t="s">
        <v>581</v>
      </c>
      <c r="I65" s="502" t="s">
        <v>582</v>
      </c>
      <c r="J65" s="500"/>
    </row>
    <row r="66" spans="2:10" ht="51">
      <c r="B66" s="714" t="s">
        <v>1066</v>
      </c>
      <c r="C66" s="715" t="s">
        <v>374</v>
      </c>
      <c r="D66" s="714" t="s">
        <v>1067</v>
      </c>
      <c r="E66" s="714" t="s">
        <v>1068</v>
      </c>
      <c r="F66" s="714" t="s">
        <v>1069</v>
      </c>
      <c r="G66" s="716" t="s">
        <v>1070</v>
      </c>
      <c r="H66" s="714" t="s">
        <v>1071</v>
      </c>
      <c r="I66" s="716" t="s">
        <v>1072</v>
      </c>
      <c r="J66" s="500"/>
    </row>
    <row r="67" spans="2:10">
      <c r="B67" s="717"/>
      <c r="C67" s="717"/>
      <c r="D67" s="718"/>
      <c r="E67" s="718" t="s">
        <v>1073</v>
      </c>
      <c r="F67" s="718" t="s">
        <v>1074</v>
      </c>
      <c r="G67" s="719" t="str">
        <f>"[MIN ( ("&amp;D65&amp;"- "&amp;E65&amp;"),"&amp;F65&amp;")]"</f>
        <v>[MIN ( ((b) - (c)),(d))]</v>
      </c>
      <c r="H67" s="718" t="str">
        <f>"["&amp;F65&amp;" - "&amp;G65&amp;"]"</f>
        <v>[(d) - (e)]</v>
      </c>
      <c r="I67" s="719" t="str">
        <f>"[MIN ("&amp;D65&amp;", ( "&amp;E65&amp;"+"&amp;G65&amp;"))]"</f>
        <v>[MIN ((b) , ( (c)+(e)))]</v>
      </c>
      <c r="J67" s="500"/>
    </row>
    <row r="68" spans="2:10">
      <c r="B68" s="435">
        <v>0</v>
      </c>
      <c r="C68" s="435"/>
      <c r="D68" s="433"/>
      <c r="E68" s="433"/>
      <c r="F68" s="437"/>
      <c r="G68" s="435"/>
      <c r="H68" s="437">
        <v>0</v>
      </c>
      <c r="I68" s="433"/>
      <c r="J68" s="500"/>
    </row>
    <row r="69" spans="2:10">
      <c r="B69" s="435">
        <f>B68+1</f>
        <v>1</v>
      </c>
      <c r="C69" s="707" t="str">
        <f>E13</f>
        <v>-</v>
      </c>
      <c r="D69" s="764">
        <v>16750000</v>
      </c>
      <c r="E69" s="460">
        <v>0</v>
      </c>
      <c r="F69" s="437" t="str">
        <f>IFERROR(IF(C69&lt;($E$13+$E$14),H68,"-"),"-")</f>
        <v>-</v>
      </c>
      <c r="G69" s="437" t="str">
        <f>IFERROR(IF(C69&lt;($E$13+$E$14),MIN(D69-E69,F69),"-"),"-")</f>
        <v>-</v>
      </c>
      <c r="H69" s="437" t="str">
        <f>IFERROR(IF(C69&lt;($E$13+$E$14),F69-G69,"-"),"-")</f>
        <v>-</v>
      </c>
      <c r="I69" s="437" t="str">
        <f>IFERROR(IF(C69&lt;($E$13+$E$14),MIN(D69,E69+G69),MIN(D69,E69)),"-")</f>
        <v>-</v>
      </c>
      <c r="J69" s="500"/>
    </row>
    <row r="70" spans="2:10">
      <c r="B70" s="435">
        <f t="shared" ref="B70:B85" si="0">B69+1</f>
        <v>2</v>
      </c>
      <c r="C70" s="707" t="str">
        <f>IFERROR(C69+1,"-")</f>
        <v>-</v>
      </c>
      <c r="D70" s="764">
        <v>16750000</v>
      </c>
      <c r="E70" s="460">
        <v>0</v>
      </c>
      <c r="F70" s="437" t="str">
        <f t="shared" ref="F70:F108" si="1">IFERROR(IF(C70&lt;($E$13+$E$14),H69,"-"),"-")</f>
        <v>-</v>
      </c>
      <c r="G70" s="437" t="str">
        <f t="shared" ref="G70:G108" si="2">IFERROR(IF(C70&lt;($E$13+$E$14),MIN(D70-E70,F70),"-"),"-")</f>
        <v>-</v>
      </c>
      <c r="H70" s="437" t="str">
        <f t="shared" ref="H70:H108" si="3">IFERROR(IF(C70&lt;($E$13+$E$14),F70-G70,"-"),"-")</f>
        <v>-</v>
      </c>
      <c r="I70" s="437" t="str">
        <f t="shared" ref="I70:I108" si="4">IFERROR(IF(C70&lt;($E$13+$E$14),MIN(D70,E70+G70),MIN(D70,E70)),"-")</f>
        <v>-</v>
      </c>
      <c r="J70" s="500"/>
    </row>
    <row r="71" spans="2:10">
      <c r="B71" s="435">
        <f t="shared" si="0"/>
        <v>3</v>
      </c>
      <c r="C71" s="707" t="str">
        <f t="shared" ref="C71:C108" si="5">IFERROR(C70+1,"-")</f>
        <v>-</v>
      </c>
      <c r="D71" s="764">
        <v>16750000</v>
      </c>
      <c r="E71" s="460">
        <v>0</v>
      </c>
      <c r="F71" s="437" t="str">
        <f t="shared" si="1"/>
        <v>-</v>
      </c>
      <c r="G71" s="437" t="str">
        <f t="shared" si="2"/>
        <v>-</v>
      </c>
      <c r="H71" s="437" t="str">
        <f t="shared" si="3"/>
        <v>-</v>
      </c>
      <c r="I71" s="437" t="str">
        <f t="shared" si="4"/>
        <v>-</v>
      </c>
      <c r="J71" s="500"/>
    </row>
    <row r="72" spans="2:10">
      <c r="B72" s="435">
        <f t="shared" si="0"/>
        <v>4</v>
      </c>
      <c r="C72" s="707" t="str">
        <f t="shared" si="5"/>
        <v>-</v>
      </c>
      <c r="D72" s="764">
        <v>16750000</v>
      </c>
      <c r="E72" s="460">
        <v>0</v>
      </c>
      <c r="F72" s="437" t="str">
        <f t="shared" si="1"/>
        <v>-</v>
      </c>
      <c r="G72" s="437" t="str">
        <f t="shared" si="2"/>
        <v>-</v>
      </c>
      <c r="H72" s="437" t="str">
        <f t="shared" si="3"/>
        <v>-</v>
      </c>
      <c r="I72" s="437" t="str">
        <f t="shared" si="4"/>
        <v>-</v>
      </c>
      <c r="J72" s="500"/>
    </row>
    <row r="73" spans="2:10">
      <c r="B73" s="435">
        <f t="shared" si="0"/>
        <v>5</v>
      </c>
      <c r="C73" s="707" t="str">
        <f t="shared" si="5"/>
        <v>-</v>
      </c>
      <c r="D73" s="764">
        <v>16750000</v>
      </c>
      <c r="E73" s="460">
        <v>0</v>
      </c>
      <c r="F73" s="437" t="str">
        <f t="shared" si="1"/>
        <v>-</v>
      </c>
      <c r="G73" s="437" t="str">
        <f t="shared" si="2"/>
        <v>-</v>
      </c>
      <c r="H73" s="437" t="str">
        <f t="shared" si="3"/>
        <v>-</v>
      </c>
      <c r="I73" s="437" t="str">
        <f t="shared" si="4"/>
        <v>-</v>
      </c>
      <c r="J73" s="500"/>
    </row>
    <row r="74" spans="2:10">
      <c r="B74" s="435">
        <f t="shared" si="0"/>
        <v>6</v>
      </c>
      <c r="C74" s="707" t="str">
        <f t="shared" si="5"/>
        <v>-</v>
      </c>
      <c r="D74" s="764">
        <v>16750000</v>
      </c>
      <c r="E74" s="460">
        <v>0</v>
      </c>
      <c r="F74" s="437" t="str">
        <f t="shared" si="1"/>
        <v>-</v>
      </c>
      <c r="G74" s="437" t="str">
        <f t="shared" si="2"/>
        <v>-</v>
      </c>
      <c r="H74" s="437" t="str">
        <f t="shared" si="3"/>
        <v>-</v>
      </c>
      <c r="I74" s="437" t="str">
        <f t="shared" si="4"/>
        <v>-</v>
      </c>
      <c r="J74" s="500"/>
    </row>
    <row r="75" spans="2:10">
      <c r="B75" s="435">
        <f t="shared" si="0"/>
        <v>7</v>
      </c>
      <c r="C75" s="707" t="str">
        <f t="shared" si="5"/>
        <v>-</v>
      </c>
      <c r="D75" s="764">
        <v>16750000</v>
      </c>
      <c r="E75" s="460">
        <v>0</v>
      </c>
      <c r="F75" s="437" t="str">
        <f t="shared" si="1"/>
        <v>-</v>
      </c>
      <c r="G75" s="437" t="str">
        <f t="shared" si="2"/>
        <v>-</v>
      </c>
      <c r="H75" s="437" t="str">
        <f t="shared" si="3"/>
        <v>-</v>
      </c>
      <c r="I75" s="437" t="str">
        <f t="shared" si="4"/>
        <v>-</v>
      </c>
      <c r="J75" s="500"/>
    </row>
    <row r="76" spans="2:10">
      <c r="B76" s="435">
        <f t="shared" si="0"/>
        <v>8</v>
      </c>
      <c r="C76" s="707" t="str">
        <f t="shared" si="5"/>
        <v>-</v>
      </c>
      <c r="D76" s="764">
        <v>16750000</v>
      </c>
      <c r="E76" s="460">
        <v>0</v>
      </c>
      <c r="F76" s="437" t="str">
        <f t="shared" si="1"/>
        <v>-</v>
      </c>
      <c r="G76" s="437" t="str">
        <f t="shared" si="2"/>
        <v>-</v>
      </c>
      <c r="H76" s="437" t="str">
        <f t="shared" si="3"/>
        <v>-</v>
      </c>
      <c r="I76" s="437" t="str">
        <f t="shared" si="4"/>
        <v>-</v>
      </c>
      <c r="J76" s="500"/>
    </row>
    <row r="77" spans="2:10">
      <c r="B77" s="435">
        <f t="shared" si="0"/>
        <v>9</v>
      </c>
      <c r="C77" s="707" t="str">
        <f t="shared" si="5"/>
        <v>-</v>
      </c>
      <c r="D77" s="764">
        <v>16750000</v>
      </c>
      <c r="E77" s="460">
        <v>0</v>
      </c>
      <c r="F77" s="437" t="str">
        <f t="shared" si="1"/>
        <v>-</v>
      </c>
      <c r="G77" s="437" t="str">
        <f t="shared" si="2"/>
        <v>-</v>
      </c>
      <c r="H77" s="437" t="str">
        <f t="shared" si="3"/>
        <v>-</v>
      </c>
      <c r="I77" s="437" t="str">
        <f t="shared" si="4"/>
        <v>-</v>
      </c>
      <c r="J77" s="500"/>
    </row>
    <row r="78" spans="2:10">
      <c r="B78" s="435">
        <f t="shared" si="0"/>
        <v>10</v>
      </c>
      <c r="C78" s="707" t="str">
        <f t="shared" si="5"/>
        <v>-</v>
      </c>
      <c r="D78" s="764">
        <v>16750000</v>
      </c>
      <c r="E78" s="460">
        <v>0</v>
      </c>
      <c r="F78" s="437" t="str">
        <f t="shared" si="1"/>
        <v>-</v>
      </c>
      <c r="G78" s="437" t="str">
        <f t="shared" si="2"/>
        <v>-</v>
      </c>
      <c r="H78" s="437" t="str">
        <f t="shared" si="3"/>
        <v>-</v>
      </c>
      <c r="I78" s="437" t="str">
        <f t="shared" si="4"/>
        <v>-</v>
      </c>
      <c r="J78" s="500"/>
    </row>
    <row r="79" spans="2:10">
      <c r="B79" s="435">
        <f t="shared" si="0"/>
        <v>11</v>
      </c>
      <c r="C79" s="707" t="str">
        <f t="shared" si="5"/>
        <v>-</v>
      </c>
      <c r="D79" s="764">
        <v>16750000</v>
      </c>
      <c r="E79" s="460">
        <v>0</v>
      </c>
      <c r="F79" s="437" t="str">
        <f t="shared" si="1"/>
        <v>-</v>
      </c>
      <c r="G79" s="437" t="str">
        <f t="shared" si="2"/>
        <v>-</v>
      </c>
      <c r="H79" s="437" t="str">
        <f t="shared" si="3"/>
        <v>-</v>
      </c>
      <c r="I79" s="437" t="str">
        <f t="shared" si="4"/>
        <v>-</v>
      </c>
      <c r="J79" s="500"/>
    </row>
    <row r="80" spans="2:10">
      <c r="B80" s="435">
        <f t="shared" si="0"/>
        <v>12</v>
      </c>
      <c r="C80" s="707" t="str">
        <f t="shared" si="5"/>
        <v>-</v>
      </c>
      <c r="D80" s="764">
        <v>16750000</v>
      </c>
      <c r="E80" s="460">
        <v>0</v>
      </c>
      <c r="F80" s="437" t="str">
        <f t="shared" si="1"/>
        <v>-</v>
      </c>
      <c r="G80" s="437" t="str">
        <f t="shared" si="2"/>
        <v>-</v>
      </c>
      <c r="H80" s="437" t="str">
        <f t="shared" si="3"/>
        <v>-</v>
      </c>
      <c r="I80" s="437" t="str">
        <f t="shared" si="4"/>
        <v>-</v>
      </c>
      <c r="J80" s="500"/>
    </row>
    <row r="81" spans="2:10">
      <c r="B81" s="435">
        <f t="shared" si="0"/>
        <v>13</v>
      </c>
      <c r="C81" s="707" t="str">
        <f t="shared" si="5"/>
        <v>-</v>
      </c>
      <c r="D81" s="764">
        <v>16750000</v>
      </c>
      <c r="E81" s="460">
        <v>0</v>
      </c>
      <c r="F81" s="437" t="str">
        <f t="shared" si="1"/>
        <v>-</v>
      </c>
      <c r="G81" s="437" t="str">
        <f t="shared" si="2"/>
        <v>-</v>
      </c>
      <c r="H81" s="437" t="str">
        <f t="shared" si="3"/>
        <v>-</v>
      </c>
      <c r="I81" s="437" t="str">
        <f t="shared" si="4"/>
        <v>-</v>
      </c>
      <c r="J81" s="500"/>
    </row>
    <row r="82" spans="2:10">
      <c r="B82" s="435">
        <f t="shared" si="0"/>
        <v>14</v>
      </c>
      <c r="C82" s="707" t="str">
        <f t="shared" si="5"/>
        <v>-</v>
      </c>
      <c r="D82" s="764">
        <v>16750000</v>
      </c>
      <c r="E82" s="460">
        <v>0</v>
      </c>
      <c r="F82" s="437" t="str">
        <f t="shared" si="1"/>
        <v>-</v>
      </c>
      <c r="G82" s="437" t="str">
        <f t="shared" si="2"/>
        <v>-</v>
      </c>
      <c r="H82" s="437" t="str">
        <f t="shared" si="3"/>
        <v>-</v>
      </c>
      <c r="I82" s="437" t="str">
        <f t="shared" si="4"/>
        <v>-</v>
      </c>
      <c r="J82" s="500"/>
    </row>
    <row r="83" spans="2:10">
      <c r="B83" s="435">
        <f t="shared" si="0"/>
        <v>15</v>
      </c>
      <c r="C83" s="707" t="str">
        <f t="shared" si="5"/>
        <v>-</v>
      </c>
      <c r="D83" s="764">
        <v>16750000</v>
      </c>
      <c r="E83" s="460">
        <v>0</v>
      </c>
      <c r="F83" s="437" t="str">
        <f t="shared" si="1"/>
        <v>-</v>
      </c>
      <c r="G83" s="437" t="str">
        <f t="shared" si="2"/>
        <v>-</v>
      </c>
      <c r="H83" s="437" t="str">
        <f t="shared" si="3"/>
        <v>-</v>
      </c>
      <c r="I83" s="437" t="str">
        <f t="shared" si="4"/>
        <v>-</v>
      </c>
      <c r="J83" s="500"/>
    </row>
    <row r="84" spans="2:10">
      <c r="B84" s="435">
        <f t="shared" si="0"/>
        <v>16</v>
      </c>
      <c r="C84" s="707" t="str">
        <f t="shared" si="5"/>
        <v>-</v>
      </c>
      <c r="D84" s="764">
        <v>16750000</v>
      </c>
      <c r="E84" s="460">
        <v>0</v>
      </c>
      <c r="F84" s="437" t="str">
        <f t="shared" si="1"/>
        <v>-</v>
      </c>
      <c r="G84" s="437" t="str">
        <f t="shared" si="2"/>
        <v>-</v>
      </c>
      <c r="H84" s="437" t="str">
        <f t="shared" si="3"/>
        <v>-</v>
      </c>
      <c r="I84" s="437" t="str">
        <f t="shared" si="4"/>
        <v>-</v>
      </c>
      <c r="J84" s="500"/>
    </row>
    <row r="85" spans="2:10">
      <c r="B85" s="435">
        <f t="shared" si="0"/>
        <v>17</v>
      </c>
      <c r="C85" s="707" t="str">
        <f t="shared" si="5"/>
        <v>-</v>
      </c>
      <c r="D85" s="764">
        <v>16750000</v>
      </c>
      <c r="E85" s="460">
        <v>0</v>
      </c>
      <c r="F85" s="437" t="str">
        <f t="shared" si="1"/>
        <v>-</v>
      </c>
      <c r="G85" s="437" t="str">
        <f t="shared" si="2"/>
        <v>-</v>
      </c>
      <c r="H85" s="437" t="str">
        <f t="shared" si="3"/>
        <v>-</v>
      </c>
      <c r="I85" s="437" t="str">
        <f t="shared" si="4"/>
        <v>-</v>
      </c>
      <c r="J85" s="500"/>
    </row>
    <row r="86" spans="2:10">
      <c r="B86" s="435">
        <f t="shared" ref="B86:B101" si="6">B85+1</f>
        <v>18</v>
      </c>
      <c r="C86" s="707" t="str">
        <f t="shared" si="5"/>
        <v>-</v>
      </c>
      <c r="D86" s="764">
        <v>16750000</v>
      </c>
      <c r="E86" s="460">
        <v>0</v>
      </c>
      <c r="F86" s="437" t="str">
        <f t="shared" si="1"/>
        <v>-</v>
      </c>
      <c r="G86" s="437" t="str">
        <f t="shared" si="2"/>
        <v>-</v>
      </c>
      <c r="H86" s="437" t="str">
        <f t="shared" si="3"/>
        <v>-</v>
      </c>
      <c r="I86" s="437" t="str">
        <f t="shared" si="4"/>
        <v>-</v>
      </c>
      <c r="J86" s="430"/>
    </row>
    <row r="87" spans="2:10">
      <c r="B87" s="435">
        <f t="shared" si="6"/>
        <v>19</v>
      </c>
      <c r="C87" s="707" t="str">
        <f t="shared" si="5"/>
        <v>-</v>
      </c>
      <c r="D87" s="764">
        <v>16750000</v>
      </c>
      <c r="E87" s="460">
        <v>0</v>
      </c>
      <c r="F87" s="437" t="str">
        <f t="shared" si="1"/>
        <v>-</v>
      </c>
      <c r="G87" s="437" t="str">
        <f t="shared" si="2"/>
        <v>-</v>
      </c>
      <c r="H87" s="437" t="str">
        <f t="shared" si="3"/>
        <v>-</v>
      </c>
      <c r="I87" s="437" t="str">
        <f t="shared" si="4"/>
        <v>-</v>
      </c>
      <c r="J87" s="430"/>
    </row>
    <row r="88" spans="2:10">
      <c r="B88" s="435">
        <f t="shared" si="6"/>
        <v>20</v>
      </c>
      <c r="C88" s="707" t="str">
        <f t="shared" si="5"/>
        <v>-</v>
      </c>
      <c r="D88" s="764">
        <v>16750000</v>
      </c>
      <c r="E88" s="460">
        <v>0</v>
      </c>
      <c r="F88" s="437" t="str">
        <f t="shared" si="1"/>
        <v>-</v>
      </c>
      <c r="G88" s="437" t="str">
        <f t="shared" si="2"/>
        <v>-</v>
      </c>
      <c r="H88" s="437" t="str">
        <f t="shared" si="3"/>
        <v>-</v>
      </c>
      <c r="I88" s="437" t="str">
        <f t="shared" si="4"/>
        <v>-</v>
      </c>
      <c r="J88" s="430"/>
    </row>
    <row r="89" spans="2:10">
      <c r="B89" s="435">
        <f t="shared" si="6"/>
        <v>21</v>
      </c>
      <c r="C89" s="707" t="str">
        <f t="shared" si="5"/>
        <v>-</v>
      </c>
      <c r="D89" s="764">
        <v>16750000</v>
      </c>
      <c r="E89" s="460">
        <v>0</v>
      </c>
      <c r="F89" s="437" t="str">
        <f t="shared" si="1"/>
        <v>-</v>
      </c>
      <c r="G89" s="437" t="str">
        <f t="shared" si="2"/>
        <v>-</v>
      </c>
      <c r="H89" s="437" t="str">
        <f t="shared" si="3"/>
        <v>-</v>
      </c>
      <c r="I89" s="437" t="str">
        <f t="shared" si="4"/>
        <v>-</v>
      </c>
      <c r="J89" s="430"/>
    </row>
    <row r="90" spans="2:10">
      <c r="B90" s="435">
        <f t="shared" si="6"/>
        <v>22</v>
      </c>
      <c r="C90" s="707" t="str">
        <f t="shared" si="5"/>
        <v>-</v>
      </c>
      <c r="D90" s="764">
        <v>16750000</v>
      </c>
      <c r="E90" s="460">
        <v>0</v>
      </c>
      <c r="F90" s="437" t="str">
        <f t="shared" si="1"/>
        <v>-</v>
      </c>
      <c r="G90" s="437" t="str">
        <f t="shared" si="2"/>
        <v>-</v>
      </c>
      <c r="H90" s="437" t="str">
        <f t="shared" si="3"/>
        <v>-</v>
      </c>
      <c r="I90" s="437" t="str">
        <f t="shared" si="4"/>
        <v>-</v>
      </c>
      <c r="J90" s="430"/>
    </row>
    <row r="91" spans="2:10">
      <c r="B91" s="435">
        <f t="shared" si="6"/>
        <v>23</v>
      </c>
      <c r="C91" s="707" t="str">
        <f t="shared" si="5"/>
        <v>-</v>
      </c>
      <c r="D91" s="764">
        <v>16750000</v>
      </c>
      <c r="E91" s="460">
        <v>0</v>
      </c>
      <c r="F91" s="437" t="str">
        <f t="shared" si="1"/>
        <v>-</v>
      </c>
      <c r="G91" s="437" t="str">
        <f t="shared" si="2"/>
        <v>-</v>
      </c>
      <c r="H91" s="437" t="str">
        <f t="shared" si="3"/>
        <v>-</v>
      </c>
      <c r="I91" s="437" t="str">
        <f t="shared" si="4"/>
        <v>-</v>
      </c>
      <c r="J91" s="430"/>
    </row>
    <row r="92" spans="2:10">
      <c r="B92" s="435">
        <f t="shared" si="6"/>
        <v>24</v>
      </c>
      <c r="C92" s="707" t="str">
        <f t="shared" si="5"/>
        <v>-</v>
      </c>
      <c r="D92" s="764">
        <v>16750000</v>
      </c>
      <c r="E92" s="460">
        <v>0</v>
      </c>
      <c r="F92" s="437" t="str">
        <f t="shared" si="1"/>
        <v>-</v>
      </c>
      <c r="G92" s="437" t="str">
        <f t="shared" si="2"/>
        <v>-</v>
      </c>
      <c r="H92" s="437" t="str">
        <f t="shared" si="3"/>
        <v>-</v>
      </c>
      <c r="I92" s="437" t="str">
        <f t="shared" si="4"/>
        <v>-</v>
      </c>
      <c r="J92" s="430"/>
    </row>
    <row r="93" spans="2:10">
      <c r="B93" s="435">
        <f t="shared" si="6"/>
        <v>25</v>
      </c>
      <c r="C93" s="707" t="str">
        <f t="shared" si="5"/>
        <v>-</v>
      </c>
      <c r="D93" s="764">
        <v>16750000</v>
      </c>
      <c r="E93" s="460">
        <v>0</v>
      </c>
      <c r="F93" s="437" t="str">
        <f t="shared" si="1"/>
        <v>-</v>
      </c>
      <c r="G93" s="437" t="str">
        <f t="shared" si="2"/>
        <v>-</v>
      </c>
      <c r="H93" s="437" t="str">
        <f t="shared" si="3"/>
        <v>-</v>
      </c>
      <c r="I93" s="437" t="str">
        <f t="shared" si="4"/>
        <v>-</v>
      </c>
      <c r="J93" s="430"/>
    </row>
    <row r="94" spans="2:10">
      <c r="B94" s="435">
        <f t="shared" si="6"/>
        <v>26</v>
      </c>
      <c r="C94" s="707" t="str">
        <f t="shared" si="5"/>
        <v>-</v>
      </c>
      <c r="D94" s="764">
        <v>16750000</v>
      </c>
      <c r="E94" s="460">
        <v>0</v>
      </c>
      <c r="F94" s="437" t="str">
        <f t="shared" si="1"/>
        <v>-</v>
      </c>
      <c r="G94" s="437" t="str">
        <f t="shared" si="2"/>
        <v>-</v>
      </c>
      <c r="H94" s="437" t="str">
        <f t="shared" si="3"/>
        <v>-</v>
      </c>
      <c r="I94" s="437" t="str">
        <f t="shared" si="4"/>
        <v>-</v>
      </c>
      <c r="J94" s="430"/>
    </row>
    <row r="95" spans="2:10">
      <c r="B95" s="435">
        <f t="shared" si="6"/>
        <v>27</v>
      </c>
      <c r="C95" s="707" t="str">
        <f t="shared" si="5"/>
        <v>-</v>
      </c>
      <c r="D95" s="764">
        <v>16750000</v>
      </c>
      <c r="E95" s="460">
        <v>0</v>
      </c>
      <c r="F95" s="437" t="str">
        <f t="shared" si="1"/>
        <v>-</v>
      </c>
      <c r="G95" s="437" t="str">
        <f t="shared" si="2"/>
        <v>-</v>
      </c>
      <c r="H95" s="437" t="str">
        <f t="shared" si="3"/>
        <v>-</v>
      </c>
      <c r="I95" s="721" t="str">
        <f t="shared" si="4"/>
        <v>-</v>
      </c>
      <c r="J95" s="430"/>
    </row>
    <row r="96" spans="2:10">
      <c r="B96" s="435">
        <f t="shared" si="6"/>
        <v>28</v>
      </c>
      <c r="C96" s="707" t="str">
        <f t="shared" si="5"/>
        <v>-</v>
      </c>
      <c r="D96" s="764">
        <v>16750000</v>
      </c>
      <c r="E96" s="460">
        <v>0</v>
      </c>
      <c r="F96" s="437" t="str">
        <f t="shared" si="1"/>
        <v>-</v>
      </c>
      <c r="G96" s="437" t="str">
        <f t="shared" si="2"/>
        <v>-</v>
      </c>
      <c r="H96" s="437" t="str">
        <f t="shared" si="3"/>
        <v>-</v>
      </c>
      <c r="I96" s="437" t="str">
        <f t="shared" si="4"/>
        <v>-</v>
      </c>
      <c r="J96" s="430"/>
    </row>
    <row r="97" spans="2:10">
      <c r="B97" s="435">
        <f t="shared" si="6"/>
        <v>29</v>
      </c>
      <c r="C97" s="707" t="str">
        <f t="shared" si="5"/>
        <v>-</v>
      </c>
      <c r="D97" s="764">
        <v>16750000</v>
      </c>
      <c r="E97" s="460">
        <v>0</v>
      </c>
      <c r="F97" s="437" t="str">
        <f t="shared" si="1"/>
        <v>-</v>
      </c>
      <c r="G97" s="437" t="str">
        <f t="shared" si="2"/>
        <v>-</v>
      </c>
      <c r="H97" s="437" t="str">
        <f t="shared" si="3"/>
        <v>-</v>
      </c>
      <c r="I97" s="437" t="str">
        <f t="shared" si="4"/>
        <v>-</v>
      </c>
      <c r="J97" s="430"/>
    </row>
    <row r="98" spans="2:10">
      <c r="B98" s="435">
        <f t="shared" si="6"/>
        <v>30</v>
      </c>
      <c r="C98" s="707" t="str">
        <f t="shared" si="5"/>
        <v>-</v>
      </c>
      <c r="D98" s="764">
        <v>16750000</v>
      </c>
      <c r="E98" s="460">
        <v>0</v>
      </c>
      <c r="F98" s="437" t="str">
        <f t="shared" si="1"/>
        <v>-</v>
      </c>
      <c r="G98" s="437" t="str">
        <f t="shared" si="2"/>
        <v>-</v>
      </c>
      <c r="H98" s="437" t="str">
        <f t="shared" si="3"/>
        <v>-</v>
      </c>
      <c r="I98" s="437" t="str">
        <f t="shared" si="4"/>
        <v>-</v>
      </c>
      <c r="J98" s="430"/>
    </row>
    <row r="99" spans="2:10">
      <c r="B99" s="435">
        <f t="shared" si="6"/>
        <v>31</v>
      </c>
      <c r="C99" s="707" t="str">
        <f t="shared" si="5"/>
        <v>-</v>
      </c>
      <c r="D99" s="764">
        <v>16750000</v>
      </c>
      <c r="E99" s="460">
        <v>0</v>
      </c>
      <c r="F99" s="437" t="str">
        <f t="shared" si="1"/>
        <v>-</v>
      </c>
      <c r="G99" s="437" t="str">
        <f t="shared" si="2"/>
        <v>-</v>
      </c>
      <c r="H99" s="437" t="str">
        <f t="shared" si="3"/>
        <v>-</v>
      </c>
      <c r="I99" s="437" t="str">
        <f t="shared" si="4"/>
        <v>-</v>
      </c>
      <c r="J99" s="430"/>
    </row>
    <row r="100" spans="2:10">
      <c r="B100" s="435">
        <f t="shared" si="6"/>
        <v>32</v>
      </c>
      <c r="C100" s="707" t="str">
        <f t="shared" si="5"/>
        <v>-</v>
      </c>
      <c r="D100" s="764">
        <v>16750000</v>
      </c>
      <c r="E100" s="460">
        <v>0</v>
      </c>
      <c r="F100" s="437" t="str">
        <f t="shared" si="1"/>
        <v>-</v>
      </c>
      <c r="G100" s="437" t="str">
        <f t="shared" si="2"/>
        <v>-</v>
      </c>
      <c r="H100" s="437" t="str">
        <f t="shared" si="3"/>
        <v>-</v>
      </c>
      <c r="I100" s="437" t="str">
        <f t="shared" si="4"/>
        <v>-</v>
      </c>
      <c r="J100" s="430"/>
    </row>
    <row r="101" spans="2:10">
      <c r="B101" s="435">
        <f t="shared" si="6"/>
        <v>33</v>
      </c>
      <c r="C101" s="707" t="str">
        <f t="shared" si="5"/>
        <v>-</v>
      </c>
      <c r="D101" s="764">
        <v>16750000</v>
      </c>
      <c r="E101" s="460">
        <v>0</v>
      </c>
      <c r="F101" s="437" t="str">
        <f t="shared" si="1"/>
        <v>-</v>
      </c>
      <c r="G101" s="437" t="str">
        <f t="shared" si="2"/>
        <v>-</v>
      </c>
      <c r="H101" s="437" t="str">
        <f t="shared" si="3"/>
        <v>-</v>
      </c>
      <c r="I101" s="437" t="str">
        <f t="shared" si="4"/>
        <v>-</v>
      </c>
      <c r="J101" s="430"/>
    </row>
    <row r="102" spans="2:10">
      <c r="B102" s="435">
        <f t="shared" ref="B102:B108" si="7">B101+1</f>
        <v>34</v>
      </c>
      <c r="C102" s="707" t="str">
        <f t="shared" si="5"/>
        <v>-</v>
      </c>
      <c r="D102" s="764">
        <v>16750000</v>
      </c>
      <c r="E102" s="460">
        <v>0</v>
      </c>
      <c r="F102" s="437" t="str">
        <f t="shared" si="1"/>
        <v>-</v>
      </c>
      <c r="G102" s="437" t="str">
        <f t="shared" si="2"/>
        <v>-</v>
      </c>
      <c r="H102" s="437" t="str">
        <f t="shared" si="3"/>
        <v>-</v>
      </c>
      <c r="I102" s="437" t="str">
        <f t="shared" si="4"/>
        <v>-</v>
      </c>
      <c r="J102" s="430"/>
    </row>
    <row r="103" spans="2:10">
      <c r="B103" s="435">
        <f t="shared" si="7"/>
        <v>35</v>
      </c>
      <c r="C103" s="707" t="str">
        <f t="shared" si="5"/>
        <v>-</v>
      </c>
      <c r="D103" s="764">
        <v>16750000</v>
      </c>
      <c r="E103" s="460">
        <v>0</v>
      </c>
      <c r="F103" s="437" t="str">
        <f t="shared" si="1"/>
        <v>-</v>
      </c>
      <c r="G103" s="437" t="str">
        <f t="shared" si="2"/>
        <v>-</v>
      </c>
      <c r="H103" s="437" t="str">
        <f t="shared" si="3"/>
        <v>-</v>
      </c>
      <c r="I103" s="437" t="str">
        <f t="shared" si="4"/>
        <v>-</v>
      </c>
      <c r="J103" s="430"/>
    </row>
    <row r="104" spans="2:10">
      <c r="B104" s="435">
        <f t="shared" si="7"/>
        <v>36</v>
      </c>
      <c r="C104" s="707" t="str">
        <f t="shared" si="5"/>
        <v>-</v>
      </c>
      <c r="D104" s="764">
        <v>16750000</v>
      </c>
      <c r="E104" s="460">
        <v>0</v>
      </c>
      <c r="F104" s="437" t="str">
        <f t="shared" si="1"/>
        <v>-</v>
      </c>
      <c r="G104" s="437" t="str">
        <f t="shared" si="2"/>
        <v>-</v>
      </c>
      <c r="H104" s="437" t="str">
        <f t="shared" si="3"/>
        <v>-</v>
      </c>
      <c r="I104" s="437" t="str">
        <f t="shared" si="4"/>
        <v>-</v>
      </c>
      <c r="J104" s="430"/>
    </row>
    <row r="105" spans="2:10">
      <c r="B105" s="435">
        <f t="shared" si="7"/>
        <v>37</v>
      </c>
      <c r="C105" s="707" t="str">
        <f t="shared" si="5"/>
        <v>-</v>
      </c>
      <c r="D105" s="764">
        <v>16750000</v>
      </c>
      <c r="E105" s="460">
        <v>0</v>
      </c>
      <c r="F105" s="437" t="str">
        <f t="shared" si="1"/>
        <v>-</v>
      </c>
      <c r="G105" s="437" t="str">
        <f t="shared" si="2"/>
        <v>-</v>
      </c>
      <c r="H105" s="437" t="str">
        <f t="shared" si="3"/>
        <v>-</v>
      </c>
      <c r="I105" s="437" t="str">
        <f t="shared" si="4"/>
        <v>-</v>
      </c>
      <c r="J105" s="430"/>
    </row>
    <row r="106" spans="2:10">
      <c r="B106" s="435">
        <f t="shared" si="7"/>
        <v>38</v>
      </c>
      <c r="C106" s="707" t="str">
        <f t="shared" si="5"/>
        <v>-</v>
      </c>
      <c r="D106" s="764">
        <v>16750000</v>
      </c>
      <c r="E106" s="460">
        <v>0</v>
      </c>
      <c r="F106" s="437" t="str">
        <f t="shared" si="1"/>
        <v>-</v>
      </c>
      <c r="G106" s="437" t="str">
        <f t="shared" si="2"/>
        <v>-</v>
      </c>
      <c r="H106" s="437" t="str">
        <f t="shared" si="3"/>
        <v>-</v>
      </c>
      <c r="I106" s="437" t="str">
        <f t="shared" si="4"/>
        <v>-</v>
      </c>
      <c r="J106" s="430"/>
    </row>
    <row r="107" spans="2:10">
      <c r="B107" s="435">
        <f t="shared" si="7"/>
        <v>39</v>
      </c>
      <c r="C107" s="707" t="str">
        <f t="shared" si="5"/>
        <v>-</v>
      </c>
      <c r="D107" s="764">
        <v>16750000</v>
      </c>
      <c r="E107" s="460">
        <v>0</v>
      </c>
      <c r="F107" s="437" t="str">
        <f t="shared" si="1"/>
        <v>-</v>
      </c>
      <c r="G107" s="437" t="str">
        <f t="shared" si="2"/>
        <v>-</v>
      </c>
      <c r="H107" s="437" t="str">
        <f t="shared" si="3"/>
        <v>-</v>
      </c>
      <c r="I107" s="437" t="str">
        <f t="shared" si="4"/>
        <v>-</v>
      </c>
      <c r="J107" s="430"/>
    </row>
    <row r="108" spans="2:10">
      <c r="B108" s="435">
        <f t="shared" si="7"/>
        <v>40</v>
      </c>
      <c r="C108" s="707" t="str">
        <f t="shared" si="5"/>
        <v>-</v>
      </c>
      <c r="D108" s="764">
        <v>16750000</v>
      </c>
      <c r="E108" s="460">
        <v>0</v>
      </c>
      <c r="F108" s="437" t="str">
        <f t="shared" si="1"/>
        <v>-</v>
      </c>
      <c r="G108" s="437" t="str">
        <f t="shared" si="2"/>
        <v>-</v>
      </c>
      <c r="H108" s="437" t="str">
        <f t="shared" si="3"/>
        <v>-</v>
      </c>
      <c r="I108" s="437" t="str">
        <f t="shared" si="4"/>
        <v>-</v>
      </c>
      <c r="J108" s="430"/>
    </row>
    <row r="109" spans="2:10">
      <c r="B109" s="430"/>
      <c r="C109" s="430"/>
      <c r="D109" s="430"/>
      <c r="E109" s="438"/>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63014-791C-4070-B4C8-50DCCDD5EDA9}">
  <dimension ref="A1:J109"/>
  <sheetViews>
    <sheetView showGridLines="0" view="pageBreakPreview" zoomScaleNormal="100" zoomScaleSheetLayoutView="100" workbookViewId="0"/>
  </sheetViews>
  <sheetFormatPr defaultRowHeight="12.75"/>
  <cols>
    <col min="1" max="3" width="9.33203125" style="699"/>
    <col min="4" max="4" width="38.83203125" style="699" customWidth="1"/>
    <col min="5" max="5" width="23.83203125" style="699" customWidth="1"/>
    <col min="6" max="9" width="20.83203125" style="699" customWidth="1"/>
    <col min="10" max="10" width="12.83203125" style="699" customWidth="1"/>
    <col min="11" max="16384" width="9.33203125" style="699"/>
  </cols>
  <sheetData>
    <row r="1" spans="1:10">
      <c r="A1" s="757"/>
      <c r="B1" s="757"/>
      <c r="C1" s="757"/>
      <c r="D1" s="757"/>
      <c r="E1" s="697"/>
      <c r="F1" s="697"/>
      <c r="G1" s="277"/>
      <c r="H1" s="277"/>
      <c r="I1" s="698" t="s">
        <v>563</v>
      </c>
      <c r="J1" s="697"/>
    </row>
    <row r="2" spans="1:10">
      <c r="A2" s="757"/>
      <c r="B2" s="500"/>
      <c r="C2" s="758"/>
      <c r="D2" s="758"/>
      <c r="F2" s="697"/>
      <c r="G2" s="277"/>
      <c r="H2" s="761"/>
      <c r="I2" s="760" t="str">
        <f>'Appendix III'!$M$5&amp;" ____"</f>
        <v>For the 12 months ended ____</v>
      </c>
      <c r="J2" s="697"/>
    </row>
    <row r="3" spans="1:10">
      <c r="A3" s="757"/>
      <c r="B3" s="500"/>
      <c r="C3" s="758"/>
      <c r="D3" s="758"/>
      <c r="E3" s="759" t="s">
        <v>1084</v>
      </c>
      <c r="F3" s="697"/>
      <c r="G3" s="277"/>
      <c r="H3" s="277"/>
      <c r="I3" s="690"/>
      <c r="J3" s="697"/>
    </row>
    <row r="4" spans="1:10">
      <c r="A4" s="500"/>
      <c r="B4" s="500"/>
      <c r="C4" s="758"/>
      <c r="D4" s="758"/>
      <c r="E4" s="759" t="str">
        <f>E12</f>
        <v>Newark</v>
      </c>
      <c r="F4" s="697"/>
      <c r="G4" s="277"/>
      <c r="H4" s="277"/>
      <c r="I4" s="698"/>
      <c r="J4" s="697"/>
    </row>
    <row r="5" spans="1:10">
      <c r="B5" s="276"/>
      <c r="C5" s="700"/>
      <c r="D5" s="756"/>
      <c r="E5" s="701" t="s">
        <v>1021</v>
      </c>
      <c r="F5" s="700"/>
      <c r="G5" s="277"/>
      <c r="H5" s="277"/>
      <c r="I5" s="697"/>
      <c r="J5" s="700"/>
    </row>
    <row r="6" spans="1:10">
      <c r="B6" s="276"/>
      <c r="C6" s="697"/>
      <c r="D6" s="697"/>
      <c r="E6" s="701" t="s">
        <v>3</v>
      </c>
      <c r="F6" s="697"/>
      <c r="G6" s="277"/>
      <c r="H6" s="277"/>
      <c r="I6" s="697"/>
      <c r="J6" s="697"/>
    </row>
    <row r="7" spans="1:10">
      <c r="B7" s="430"/>
      <c r="C7" s="430"/>
      <c r="D7" s="430"/>
      <c r="E7" s="430"/>
      <c r="F7" s="430"/>
      <c r="G7" s="430"/>
      <c r="H7" s="430"/>
      <c r="I7" s="430"/>
      <c r="J7" s="430"/>
    </row>
    <row r="8" spans="1:10" ht="12.75" customHeight="1">
      <c r="B8" s="430"/>
      <c r="C8" s="1049" t="s">
        <v>1022</v>
      </c>
      <c r="D8" s="1049"/>
      <c r="E8" s="1049"/>
      <c r="F8" s="1049"/>
      <c r="G8" s="1049"/>
      <c r="H8" s="1049"/>
      <c r="I8" s="431"/>
      <c r="J8" s="762"/>
    </row>
    <row r="9" spans="1:10" ht="83.25" customHeight="1">
      <c r="B9" s="430"/>
      <c r="C9" s="1049"/>
      <c r="D9" s="1049"/>
      <c r="E9" s="1049"/>
      <c r="F9" s="1049"/>
      <c r="G9" s="1049"/>
      <c r="H9" s="1049"/>
      <c r="I9" s="431"/>
      <c r="J9" s="762"/>
    </row>
    <row r="10" spans="1:10" ht="12.75" customHeight="1">
      <c r="J10" s="500"/>
    </row>
    <row r="11" spans="1:10" ht="12.75" customHeight="1">
      <c r="B11" s="735" t="s">
        <v>1023</v>
      </c>
      <c r="C11" s="702" t="s">
        <v>1024</v>
      </c>
      <c r="J11" s="500"/>
    </row>
    <row r="12" spans="1:10" ht="12.75" customHeight="1">
      <c r="D12" s="699" t="s">
        <v>373</v>
      </c>
      <c r="E12" s="703" t="s">
        <v>1085</v>
      </c>
      <c r="F12" s="703"/>
      <c r="G12" s="703"/>
      <c r="J12" s="500"/>
    </row>
    <row r="13" spans="1:10" ht="12.75" customHeight="1">
      <c r="D13" s="699" t="s">
        <v>1026</v>
      </c>
      <c r="E13" s="703" t="s">
        <v>536</v>
      </c>
      <c r="F13" s="704"/>
      <c r="G13" s="704"/>
      <c r="J13" s="500"/>
    </row>
    <row r="14" spans="1:10" ht="12.75" customHeight="1">
      <c r="D14" s="699" t="s">
        <v>1028</v>
      </c>
      <c r="E14" s="703">
        <v>40</v>
      </c>
      <c r="F14" s="703"/>
      <c r="G14" s="703"/>
      <c r="J14" s="500"/>
    </row>
    <row r="15" spans="1:10" ht="12.75" customHeight="1">
      <c r="J15" s="500"/>
    </row>
    <row r="16" spans="1:10" ht="61.5" customHeight="1">
      <c r="D16" s="1066" t="s">
        <v>1086</v>
      </c>
      <c r="E16" s="1067"/>
      <c r="F16" s="1067"/>
      <c r="G16" s="1067"/>
      <c r="H16" s="1068"/>
      <c r="J16" s="500"/>
    </row>
    <row r="17" spans="4:10" ht="61.5" customHeight="1">
      <c r="D17" s="1069"/>
      <c r="E17" s="1070"/>
      <c r="F17" s="1070"/>
      <c r="G17" s="1070"/>
      <c r="H17" s="1071"/>
      <c r="J17" s="500"/>
    </row>
    <row r="18" spans="4:10" ht="61.5" customHeight="1">
      <c r="D18" s="1072"/>
      <c r="E18" s="1073"/>
      <c r="F18" s="1073"/>
      <c r="G18" s="1073"/>
      <c r="H18" s="1074"/>
      <c r="J18" s="500"/>
    </row>
    <row r="19" spans="4:10" ht="12.75" customHeight="1">
      <c r="J19" s="500"/>
    </row>
    <row r="20" spans="4:10" ht="12.75" customHeight="1">
      <c r="D20" s="699" t="s">
        <v>1031</v>
      </c>
    </row>
    <row r="21" spans="4:10" ht="12.75" customHeight="1">
      <c r="D21" s="705" t="s">
        <v>1032</v>
      </c>
    </row>
    <row r="22" spans="4:10" ht="12.75" customHeight="1">
      <c r="D22" s="705"/>
    </row>
    <row r="23" spans="4:10" ht="12.75" customHeight="1">
      <c r="D23" s="705" t="s">
        <v>1033</v>
      </c>
    </row>
    <row r="24" spans="4:10" ht="12.75" customHeight="1">
      <c r="D24" s="705" t="s">
        <v>1034</v>
      </c>
    </row>
    <row r="25" spans="4:10" ht="12.75" customHeight="1">
      <c r="D25" s="705"/>
    </row>
    <row r="26" spans="4:10" ht="12.75" customHeight="1">
      <c r="D26" s="705" t="s">
        <v>1035</v>
      </c>
    </row>
    <row r="27" spans="4:10" ht="12.75" customHeight="1">
      <c r="D27" s="705" t="s">
        <v>1036</v>
      </c>
    </row>
    <row r="28" spans="4:10" ht="12.75" customHeight="1">
      <c r="D28" s="705" t="s">
        <v>1037</v>
      </c>
    </row>
    <row r="29" spans="4:10" ht="12.75" customHeight="1">
      <c r="D29" s="705" t="s">
        <v>1038</v>
      </c>
    </row>
    <row r="30" spans="4:10" ht="12.75" customHeight="1">
      <c r="D30" s="705" t="s">
        <v>1039</v>
      </c>
    </row>
    <row r="31" spans="4:10" ht="12.75" customHeight="1">
      <c r="D31" s="705" t="s">
        <v>1040</v>
      </c>
    </row>
    <row r="32" spans="4:10" ht="12.75" customHeight="1">
      <c r="D32" s="705" t="s">
        <v>1041</v>
      </c>
    </row>
    <row r="33" spans="2:10" ht="12.75" customHeight="1"/>
    <row r="34" spans="2:10" ht="12.75" customHeight="1">
      <c r="J34" s="500"/>
    </row>
    <row r="35" spans="2:10">
      <c r="B35" s="736" t="s">
        <v>1042</v>
      </c>
      <c r="C35" s="684" t="s">
        <v>1043</v>
      </c>
      <c r="D35" s="684"/>
      <c r="E35" s="684"/>
      <c r="F35" s="684"/>
      <c r="H35" s="430"/>
      <c r="I35" s="430"/>
      <c r="J35" s="500"/>
    </row>
    <row r="36" spans="2:10" ht="14.25" customHeight="1">
      <c r="B36" s="430"/>
      <c r="C36" s="430"/>
      <c r="D36" s="1075" t="s">
        <v>1078</v>
      </c>
      <c r="E36" s="1076"/>
      <c r="F36" s="1076"/>
      <c r="G36" s="1076"/>
      <c r="H36" s="1077"/>
      <c r="I36" s="430"/>
      <c r="J36" s="500"/>
    </row>
    <row r="37" spans="2:10" ht="14.25" customHeight="1">
      <c r="B37" s="430"/>
      <c r="C37" s="430"/>
      <c r="D37" s="1078"/>
      <c r="E37" s="1079"/>
      <c r="F37" s="1079"/>
      <c r="G37" s="1079"/>
      <c r="H37" s="1080"/>
      <c r="I37" s="430"/>
      <c r="J37" s="500"/>
    </row>
    <row r="38" spans="2:10" ht="14.25" customHeight="1">
      <c r="B38" s="430"/>
      <c r="C38" s="430"/>
      <c r="D38" s="1081"/>
      <c r="E38" s="1082"/>
      <c r="F38" s="1082"/>
      <c r="G38" s="1082"/>
      <c r="H38" s="1083"/>
      <c r="I38" s="430"/>
      <c r="J38" s="500"/>
    </row>
    <row r="39" spans="2:10" s="706" customFormat="1" ht="12.75" customHeight="1">
      <c r="D39" s="699" t="s">
        <v>1045</v>
      </c>
      <c r="J39" s="763"/>
    </row>
    <row r="40" spans="2:10" s="706" customFormat="1" ht="12.75" customHeight="1">
      <c r="D40" s="705" t="s">
        <v>1046</v>
      </c>
      <c r="J40" s="763"/>
    </row>
    <row r="41" spans="2:10" s="706" customFormat="1" ht="12.75" customHeight="1">
      <c r="D41" s="749" t="s">
        <v>1047</v>
      </c>
      <c r="E41" s="734">
        <v>0</v>
      </c>
      <c r="F41" s="699" t="s">
        <v>1048</v>
      </c>
      <c r="J41" s="763"/>
    </row>
    <row r="42" spans="2:10" s="706" customFormat="1" ht="12.75" customHeight="1">
      <c r="D42" s="705"/>
      <c r="J42" s="763"/>
    </row>
    <row r="43" spans="2:10" s="706" customFormat="1" ht="12.75" customHeight="1">
      <c r="J43" s="763"/>
    </row>
    <row r="44" spans="2:10">
      <c r="B44" s="430"/>
      <c r="C44" s="430"/>
      <c r="D44" s="430"/>
      <c r="E44" s="430"/>
      <c r="F44" s="430"/>
      <c r="G44" s="430"/>
      <c r="H44" s="430"/>
      <c r="I44" s="698" t="s">
        <v>612</v>
      </c>
      <c r="J44" s="500"/>
    </row>
    <row r="45" spans="2:10">
      <c r="B45" s="430"/>
      <c r="C45" s="430"/>
      <c r="D45" s="430"/>
      <c r="E45" s="430"/>
      <c r="F45" s="430"/>
      <c r="G45" s="430"/>
      <c r="H45" s="430"/>
      <c r="I45" s="690" t="str">
        <f>I2</f>
        <v>For the 12 months ended ____</v>
      </c>
      <c r="J45" s="500"/>
    </row>
    <row r="46" spans="2:10">
      <c r="B46" s="736" t="s">
        <v>1049</v>
      </c>
      <c r="C46" s="684" t="s">
        <v>1050</v>
      </c>
      <c r="D46" s="684"/>
      <c r="E46" s="684"/>
      <c r="F46" s="684"/>
      <c r="H46" s="430"/>
      <c r="I46" s="430"/>
      <c r="J46" s="500"/>
    </row>
    <row r="47" spans="2:10" ht="85.5" customHeight="1">
      <c r="B47" s="430"/>
      <c r="C47" s="431"/>
      <c r="D47" s="1075" t="s">
        <v>1087</v>
      </c>
      <c r="E47" s="1076"/>
      <c r="F47" s="1076"/>
      <c r="G47" s="1076"/>
      <c r="H47" s="1077"/>
      <c r="I47" s="430"/>
      <c r="J47" s="500"/>
    </row>
    <row r="48" spans="2:10" ht="85.5" customHeight="1">
      <c r="B48" s="430"/>
      <c r="C48" s="430"/>
      <c r="D48" s="1078"/>
      <c r="E48" s="1079"/>
      <c r="F48" s="1079"/>
      <c r="G48" s="1079"/>
      <c r="H48" s="1080"/>
      <c r="I48" s="430"/>
      <c r="J48" s="500"/>
    </row>
    <row r="49" spans="2:10" ht="85.5" customHeight="1">
      <c r="B49" s="430"/>
      <c r="C49" s="430"/>
      <c r="D49" s="1081"/>
      <c r="E49" s="1082"/>
      <c r="F49" s="1082"/>
      <c r="G49" s="1082"/>
      <c r="H49" s="1083"/>
      <c r="I49" s="430"/>
      <c r="J49" s="500"/>
    </row>
    <row r="50" spans="2:10" ht="12.75" customHeight="1">
      <c r="D50" s="699" t="s">
        <v>1052</v>
      </c>
      <c r="J50" s="500"/>
    </row>
    <row r="51" spans="2:10" ht="12.75" customHeight="1">
      <c r="D51" s="705" t="s">
        <v>1053</v>
      </c>
      <c r="J51" s="500"/>
    </row>
    <row r="52" spans="2:10" ht="12.75" customHeight="1">
      <c r="D52" s="705" t="s">
        <v>1054</v>
      </c>
      <c r="J52" s="500"/>
    </row>
    <row r="53" spans="2:10" ht="12.75" customHeight="1">
      <c r="D53" s="705" t="s">
        <v>1055</v>
      </c>
      <c r="J53" s="500"/>
    </row>
    <row r="54" spans="2:10" ht="12.75" customHeight="1">
      <c r="D54" s="705" t="s">
        <v>1056</v>
      </c>
      <c r="J54" s="500"/>
    </row>
    <row r="55" spans="2:10" ht="12.75" customHeight="1">
      <c r="D55" s="705" t="s">
        <v>1057</v>
      </c>
      <c r="J55" s="500"/>
    </row>
    <row r="56" spans="2:10" ht="12.75" customHeight="1">
      <c r="D56" s="705" t="s">
        <v>1058</v>
      </c>
      <c r="J56" s="500"/>
    </row>
    <row r="57" spans="2:10" ht="12.75" customHeight="1">
      <c r="D57" s="708" t="s">
        <v>1059</v>
      </c>
      <c r="J57" s="500"/>
    </row>
    <row r="58" spans="2:10" ht="12.75" customHeight="1">
      <c r="D58" s="708" t="s">
        <v>1060</v>
      </c>
      <c r="J58" s="500"/>
    </row>
    <row r="59" spans="2:10" ht="12.75" customHeight="1">
      <c r="D59" s="708" t="s">
        <v>1061</v>
      </c>
      <c r="J59" s="500"/>
    </row>
    <row r="60" spans="2:10" ht="12.75" customHeight="1">
      <c r="D60" s="708" t="s">
        <v>1062</v>
      </c>
      <c r="J60" s="500"/>
    </row>
    <row r="61" spans="2:10" ht="12.75" customHeight="1">
      <c r="D61" s="705" t="s">
        <v>1063</v>
      </c>
      <c r="J61" s="500"/>
    </row>
    <row r="62" spans="2:10" ht="12.75" customHeight="1">
      <c r="D62" s="705" t="s">
        <v>1064</v>
      </c>
      <c r="J62" s="500"/>
    </row>
    <row r="63" spans="2:10">
      <c r="B63" s="430"/>
      <c r="C63" s="430"/>
      <c r="D63" s="430"/>
      <c r="E63" s="430"/>
      <c r="F63" s="430"/>
      <c r="G63" s="430"/>
      <c r="H63" s="430"/>
      <c r="I63" s="430"/>
      <c r="J63" s="500"/>
    </row>
    <row r="64" spans="2:10">
      <c r="B64" s="430"/>
      <c r="C64" s="709" t="s">
        <v>1050</v>
      </c>
      <c r="D64" s="710"/>
      <c r="E64" s="711"/>
      <c r="F64" s="711"/>
      <c r="G64" s="711"/>
      <c r="H64" s="711"/>
      <c r="I64" s="712"/>
      <c r="J64" s="500"/>
    </row>
    <row r="65" spans="2:10">
      <c r="B65" s="430"/>
      <c r="C65" s="502" t="s">
        <v>576</v>
      </c>
      <c r="D65" s="502" t="s">
        <v>1065</v>
      </c>
      <c r="E65" s="502" t="s">
        <v>793</v>
      </c>
      <c r="F65" s="713" t="s">
        <v>579</v>
      </c>
      <c r="G65" s="502" t="s">
        <v>794</v>
      </c>
      <c r="H65" s="502" t="s">
        <v>581</v>
      </c>
      <c r="I65" s="502" t="s">
        <v>582</v>
      </c>
      <c r="J65" s="500"/>
    </row>
    <row r="66" spans="2:10" ht="51">
      <c r="B66" s="714" t="s">
        <v>1066</v>
      </c>
      <c r="C66" s="715" t="s">
        <v>374</v>
      </c>
      <c r="D66" s="714" t="s">
        <v>1067</v>
      </c>
      <c r="E66" s="714" t="s">
        <v>1068</v>
      </c>
      <c r="F66" s="714" t="s">
        <v>1069</v>
      </c>
      <c r="G66" s="716" t="s">
        <v>1070</v>
      </c>
      <c r="H66" s="714" t="s">
        <v>1071</v>
      </c>
      <c r="I66" s="716" t="s">
        <v>1072</v>
      </c>
      <c r="J66" s="500"/>
    </row>
    <row r="67" spans="2:10">
      <c r="B67" s="717"/>
      <c r="C67" s="717"/>
      <c r="D67" s="718"/>
      <c r="E67" s="718" t="s">
        <v>1073</v>
      </c>
      <c r="F67" s="718" t="s">
        <v>1074</v>
      </c>
      <c r="G67" s="719" t="str">
        <f>"[MIN ( ("&amp;D65&amp;"- "&amp;E65&amp;"),"&amp;F65&amp;")]"</f>
        <v>[MIN ( ((b) - (c)),(d))]</v>
      </c>
      <c r="H67" s="718" t="str">
        <f>"["&amp;F65&amp;" - "&amp;G65&amp;"]"</f>
        <v>[(d) - (e)]</v>
      </c>
      <c r="I67" s="719" t="str">
        <f>"[MIN ("&amp;D65&amp;", ( "&amp;E65&amp;"+"&amp;G65&amp;"))]"</f>
        <v>[MIN ((b) , ( (c)+(e)))]</v>
      </c>
      <c r="J67" s="500"/>
    </row>
    <row r="68" spans="2:10">
      <c r="B68" s="435">
        <v>0</v>
      </c>
      <c r="C68" s="435"/>
      <c r="D68" s="433"/>
      <c r="E68" s="433"/>
      <c r="F68" s="437"/>
      <c r="G68" s="435"/>
      <c r="H68" s="437">
        <v>0</v>
      </c>
      <c r="I68" s="433"/>
      <c r="J68" s="500"/>
    </row>
    <row r="69" spans="2:10">
      <c r="B69" s="435">
        <f>B68+1</f>
        <v>1</v>
      </c>
      <c r="C69" s="707" t="str">
        <f>E13</f>
        <v>-</v>
      </c>
      <c r="D69" s="764">
        <v>102068468</v>
      </c>
      <c r="E69" s="460">
        <v>0</v>
      </c>
      <c r="F69" s="437" t="str">
        <f>IFERROR(IF(C69&lt;($E$13+$E$14),H68,"-"),"-")</f>
        <v>-</v>
      </c>
      <c r="G69" s="437" t="str">
        <f>IFERROR(IF(C69&lt;($E$13+$E$14),MIN(D69-E69,F69),"-"),"-")</f>
        <v>-</v>
      </c>
      <c r="H69" s="437" t="str">
        <f>IFERROR(IF(C69&lt;($E$13+$E$14),F69-G69,"-"),"-")</f>
        <v>-</v>
      </c>
      <c r="I69" s="437" t="str">
        <f>IFERROR(IF(C69&lt;($E$13+$E$14),MIN(D69,E69+G69),MIN(D69,E69)),"-")</f>
        <v>-</v>
      </c>
      <c r="J69" s="500"/>
    </row>
    <row r="70" spans="2:10">
      <c r="B70" s="435">
        <f t="shared" ref="B70:B85" si="0">B69+1</f>
        <v>2</v>
      </c>
      <c r="C70" s="707" t="str">
        <f>IFERROR(C69+1,"-")</f>
        <v>-</v>
      </c>
      <c r="D70" s="764">
        <v>99184195</v>
      </c>
      <c r="E70" s="460">
        <v>0</v>
      </c>
      <c r="F70" s="437" t="str">
        <f t="shared" ref="F70:F108" si="1">IFERROR(IF(C70&lt;($E$13+$E$14),H69,"-"),"-")</f>
        <v>-</v>
      </c>
      <c r="G70" s="437" t="str">
        <f t="shared" ref="G70:G108" si="2">IFERROR(IF(C70&lt;($E$13+$E$14),MIN(D70-E70,F70),"-"),"-")</f>
        <v>-</v>
      </c>
      <c r="H70" s="437" t="str">
        <f t="shared" ref="H70:H108" si="3">IFERROR(IF(C70&lt;($E$13+$E$14),F70-G70,"-"),"-")</f>
        <v>-</v>
      </c>
      <c r="I70" s="437" t="str">
        <f t="shared" ref="I70:I108" si="4">IFERROR(IF(C70&lt;($E$13+$E$14),MIN(D70,E70+G70),MIN(D70,E70)),"-")</f>
        <v>-</v>
      </c>
      <c r="J70" s="500"/>
    </row>
    <row r="71" spans="2:10">
      <c r="B71" s="435">
        <f t="shared" si="0"/>
        <v>3</v>
      </c>
      <c r="C71" s="707" t="str">
        <f t="shared" ref="C71:C108" si="5">IFERROR(C70+1,"-")</f>
        <v>-</v>
      </c>
      <c r="D71" s="764">
        <v>96571503</v>
      </c>
      <c r="E71" s="460">
        <v>0</v>
      </c>
      <c r="F71" s="437" t="str">
        <f t="shared" si="1"/>
        <v>-</v>
      </c>
      <c r="G71" s="437" t="str">
        <f t="shared" si="2"/>
        <v>-</v>
      </c>
      <c r="H71" s="437" t="str">
        <f t="shared" si="3"/>
        <v>-</v>
      </c>
      <c r="I71" s="437" t="str">
        <f t="shared" si="4"/>
        <v>-</v>
      </c>
      <c r="J71" s="500"/>
    </row>
    <row r="72" spans="2:10">
      <c r="B72" s="435">
        <f t="shared" si="0"/>
        <v>4</v>
      </c>
      <c r="C72" s="707" t="str">
        <f t="shared" si="5"/>
        <v>-</v>
      </c>
      <c r="D72" s="764">
        <v>94201544</v>
      </c>
      <c r="E72" s="460">
        <v>0</v>
      </c>
      <c r="F72" s="437" t="str">
        <f t="shared" si="1"/>
        <v>-</v>
      </c>
      <c r="G72" s="437" t="str">
        <f t="shared" si="2"/>
        <v>-</v>
      </c>
      <c r="H72" s="437" t="str">
        <f t="shared" si="3"/>
        <v>-</v>
      </c>
      <c r="I72" s="437" t="str">
        <f t="shared" si="4"/>
        <v>-</v>
      </c>
      <c r="J72" s="500"/>
    </row>
    <row r="73" spans="2:10">
      <c r="B73" s="435">
        <f t="shared" si="0"/>
        <v>5</v>
      </c>
      <c r="C73" s="707" t="str">
        <f t="shared" si="5"/>
        <v>-</v>
      </c>
      <c r="D73" s="764">
        <v>91758690</v>
      </c>
      <c r="E73" s="460">
        <v>0</v>
      </c>
      <c r="F73" s="437" t="str">
        <f t="shared" si="1"/>
        <v>-</v>
      </c>
      <c r="G73" s="437" t="str">
        <f t="shared" si="2"/>
        <v>-</v>
      </c>
      <c r="H73" s="437" t="str">
        <f t="shared" si="3"/>
        <v>-</v>
      </c>
      <c r="I73" s="437" t="str">
        <f t="shared" si="4"/>
        <v>-</v>
      </c>
      <c r="J73" s="500"/>
    </row>
    <row r="74" spans="2:10">
      <c r="B74" s="435">
        <f t="shared" si="0"/>
        <v>6</v>
      </c>
      <c r="C74" s="707" t="str">
        <f t="shared" si="5"/>
        <v>-</v>
      </c>
      <c r="D74" s="764">
        <v>89447453</v>
      </c>
      <c r="E74" s="460">
        <v>0</v>
      </c>
      <c r="F74" s="437" t="str">
        <f t="shared" si="1"/>
        <v>-</v>
      </c>
      <c r="G74" s="437" t="str">
        <f t="shared" si="2"/>
        <v>-</v>
      </c>
      <c r="H74" s="437" t="str">
        <f t="shared" si="3"/>
        <v>-</v>
      </c>
      <c r="I74" s="437" t="str">
        <f t="shared" si="4"/>
        <v>-</v>
      </c>
      <c r="J74" s="500"/>
    </row>
    <row r="75" spans="2:10">
      <c r="B75" s="435">
        <f t="shared" si="0"/>
        <v>7</v>
      </c>
      <c r="C75" s="707" t="str">
        <f t="shared" si="5"/>
        <v>-</v>
      </c>
      <c r="D75" s="764">
        <v>87329031</v>
      </c>
      <c r="E75" s="460">
        <v>0</v>
      </c>
      <c r="F75" s="437" t="str">
        <f t="shared" si="1"/>
        <v>-</v>
      </c>
      <c r="G75" s="437" t="str">
        <f t="shared" si="2"/>
        <v>-</v>
      </c>
      <c r="H75" s="437" t="str">
        <f t="shared" si="3"/>
        <v>-</v>
      </c>
      <c r="I75" s="437" t="str">
        <f t="shared" si="4"/>
        <v>-</v>
      </c>
      <c r="J75" s="500"/>
    </row>
    <row r="76" spans="2:10">
      <c r="B76" s="435">
        <f t="shared" si="0"/>
        <v>8</v>
      </c>
      <c r="C76" s="707" t="str">
        <f t="shared" si="5"/>
        <v>-</v>
      </c>
      <c r="D76" s="764">
        <v>85202380</v>
      </c>
      <c r="E76" s="460">
        <v>0</v>
      </c>
      <c r="F76" s="437" t="str">
        <f t="shared" si="1"/>
        <v>-</v>
      </c>
      <c r="G76" s="437" t="str">
        <f t="shared" si="2"/>
        <v>-</v>
      </c>
      <c r="H76" s="437" t="str">
        <f t="shared" si="3"/>
        <v>-</v>
      </c>
      <c r="I76" s="437" t="str">
        <f t="shared" si="4"/>
        <v>-</v>
      </c>
      <c r="J76" s="500"/>
    </row>
    <row r="77" spans="2:10">
      <c r="B77" s="435">
        <f t="shared" si="0"/>
        <v>9</v>
      </c>
      <c r="C77" s="707" t="str">
        <f t="shared" si="5"/>
        <v>-</v>
      </c>
      <c r="D77" s="764">
        <v>82719022</v>
      </c>
      <c r="E77" s="460">
        <v>0</v>
      </c>
      <c r="F77" s="437" t="str">
        <f t="shared" si="1"/>
        <v>-</v>
      </c>
      <c r="G77" s="437" t="str">
        <f t="shared" si="2"/>
        <v>-</v>
      </c>
      <c r="H77" s="437" t="str">
        <f t="shared" si="3"/>
        <v>-</v>
      </c>
      <c r="I77" s="437" t="str">
        <f t="shared" si="4"/>
        <v>-</v>
      </c>
      <c r="J77" s="500"/>
    </row>
    <row r="78" spans="2:10">
      <c r="B78" s="435">
        <f t="shared" si="0"/>
        <v>10</v>
      </c>
      <c r="C78" s="707" t="str">
        <f t="shared" si="5"/>
        <v>-</v>
      </c>
      <c r="D78" s="764">
        <v>80612023</v>
      </c>
      <c r="E78" s="460">
        <v>0</v>
      </c>
      <c r="F78" s="437" t="str">
        <f t="shared" si="1"/>
        <v>-</v>
      </c>
      <c r="G78" s="437" t="str">
        <f t="shared" si="2"/>
        <v>-</v>
      </c>
      <c r="H78" s="437" t="str">
        <f t="shared" si="3"/>
        <v>-</v>
      </c>
      <c r="I78" s="437" t="str">
        <f t="shared" si="4"/>
        <v>-</v>
      </c>
      <c r="J78" s="500"/>
    </row>
    <row r="79" spans="2:10">
      <c r="B79" s="435">
        <f t="shared" si="0"/>
        <v>11</v>
      </c>
      <c r="C79" s="707" t="str">
        <f t="shared" si="5"/>
        <v>-</v>
      </c>
      <c r="D79" s="764">
        <v>78109081</v>
      </c>
      <c r="E79" s="460">
        <v>0</v>
      </c>
      <c r="F79" s="437" t="str">
        <f t="shared" si="1"/>
        <v>-</v>
      </c>
      <c r="G79" s="437" t="str">
        <f t="shared" si="2"/>
        <v>-</v>
      </c>
      <c r="H79" s="437" t="str">
        <f t="shared" si="3"/>
        <v>-</v>
      </c>
      <c r="I79" s="437" t="str">
        <f t="shared" si="4"/>
        <v>-</v>
      </c>
      <c r="J79" s="500"/>
    </row>
    <row r="80" spans="2:10">
      <c r="B80" s="435">
        <f t="shared" si="0"/>
        <v>12</v>
      </c>
      <c r="C80" s="707" t="str">
        <f t="shared" si="5"/>
        <v>-</v>
      </c>
      <c r="D80" s="764">
        <v>75699853</v>
      </c>
      <c r="E80" s="460">
        <v>0</v>
      </c>
      <c r="F80" s="437" t="str">
        <f t="shared" si="1"/>
        <v>-</v>
      </c>
      <c r="G80" s="437" t="str">
        <f t="shared" si="2"/>
        <v>-</v>
      </c>
      <c r="H80" s="437" t="str">
        <f t="shared" si="3"/>
        <v>-</v>
      </c>
      <c r="I80" s="437" t="str">
        <f t="shared" si="4"/>
        <v>-</v>
      </c>
      <c r="J80" s="500"/>
    </row>
    <row r="81" spans="2:10">
      <c r="B81" s="435">
        <f t="shared" si="0"/>
        <v>13</v>
      </c>
      <c r="C81" s="707" t="str">
        <f t="shared" si="5"/>
        <v>-</v>
      </c>
      <c r="D81" s="764">
        <v>73314588</v>
      </c>
      <c r="E81" s="460">
        <v>0</v>
      </c>
      <c r="F81" s="437" t="str">
        <f t="shared" si="1"/>
        <v>-</v>
      </c>
      <c r="G81" s="437" t="str">
        <f t="shared" si="2"/>
        <v>-</v>
      </c>
      <c r="H81" s="437" t="str">
        <f t="shared" si="3"/>
        <v>-</v>
      </c>
      <c r="I81" s="437" t="str">
        <f t="shared" si="4"/>
        <v>-</v>
      </c>
      <c r="J81" s="500"/>
    </row>
    <row r="82" spans="2:10">
      <c r="B82" s="435">
        <f t="shared" si="0"/>
        <v>14</v>
      </c>
      <c r="C82" s="707" t="str">
        <f t="shared" si="5"/>
        <v>-</v>
      </c>
      <c r="D82" s="764">
        <v>71242911</v>
      </c>
      <c r="E82" s="460">
        <v>0</v>
      </c>
      <c r="F82" s="437" t="str">
        <f t="shared" si="1"/>
        <v>-</v>
      </c>
      <c r="G82" s="437" t="str">
        <f t="shared" si="2"/>
        <v>-</v>
      </c>
      <c r="H82" s="437" t="str">
        <f t="shared" si="3"/>
        <v>-</v>
      </c>
      <c r="I82" s="437" t="str">
        <f t="shared" si="4"/>
        <v>-</v>
      </c>
      <c r="J82" s="500"/>
    </row>
    <row r="83" spans="2:10">
      <c r="B83" s="435">
        <f t="shared" si="0"/>
        <v>15</v>
      </c>
      <c r="C83" s="707" t="str">
        <f t="shared" si="5"/>
        <v>-</v>
      </c>
      <c r="D83" s="764">
        <v>69327396</v>
      </c>
      <c r="E83" s="460">
        <v>0</v>
      </c>
      <c r="F83" s="437" t="str">
        <f t="shared" si="1"/>
        <v>-</v>
      </c>
      <c r="G83" s="437" t="str">
        <f t="shared" si="2"/>
        <v>-</v>
      </c>
      <c r="H83" s="437" t="str">
        <f t="shared" si="3"/>
        <v>-</v>
      </c>
      <c r="I83" s="437" t="str">
        <f t="shared" si="4"/>
        <v>-</v>
      </c>
      <c r="J83" s="500"/>
    </row>
    <row r="84" spans="2:10">
      <c r="B84" s="435">
        <f t="shared" si="0"/>
        <v>16</v>
      </c>
      <c r="C84" s="707" t="str">
        <f t="shared" si="5"/>
        <v>-</v>
      </c>
      <c r="D84" s="764">
        <v>68038944</v>
      </c>
      <c r="E84" s="460">
        <v>0</v>
      </c>
      <c r="F84" s="437" t="str">
        <f t="shared" si="1"/>
        <v>-</v>
      </c>
      <c r="G84" s="437" t="str">
        <f t="shared" si="2"/>
        <v>-</v>
      </c>
      <c r="H84" s="437" t="str">
        <f t="shared" si="3"/>
        <v>-</v>
      </c>
      <c r="I84" s="437" t="str">
        <f t="shared" si="4"/>
        <v>-</v>
      </c>
      <c r="J84" s="500"/>
    </row>
    <row r="85" spans="2:10">
      <c r="B85" s="435">
        <f t="shared" si="0"/>
        <v>17</v>
      </c>
      <c r="C85" s="707" t="str">
        <f t="shared" si="5"/>
        <v>-</v>
      </c>
      <c r="D85" s="764">
        <v>66685333</v>
      </c>
      <c r="E85" s="460">
        <v>0</v>
      </c>
      <c r="F85" s="437" t="str">
        <f t="shared" si="1"/>
        <v>-</v>
      </c>
      <c r="G85" s="437" t="str">
        <f t="shared" si="2"/>
        <v>-</v>
      </c>
      <c r="H85" s="437" t="str">
        <f t="shared" si="3"/>
        <v>-</v>
      </c>
      <c r="I85" s="437" t="str">
        <f t="shared" si="4"/>
        <v>-</v>
      </c>
      <c r="J85" s="500"/>
    </row>
    <row r="86" spans="2:10">
      <c r="B86" s="435">
        <f t="shared" ref="B86:B101" si="6">B85+1</f>
        <v>18</v>
      </c>
      <c r="C86" s="707" t="str">
        <f t="shared" si="5"/>
        <v>-</v>
      </c>
      <c r="D86" s="764">
        <v>65816908</v>
      </c>
      <c r="E86" s="460">
        <v>0</v>
      </c>
      <c r="F86" s="437" t="str">
        <f t="shared" si="1"/>
        <v>-</v>
      </c>
      <c r="G86" s="437" t="str">
        <f t="shared" si="2"/>
        <v>-</v>
      </c>
      <c r="H86" s="437" t="str">
        <f t="shared" si="3"/>
        <v>-</v>
      </c>
      <c r="I86" s="437" t="str">
        <f t="shared" si="4"/>
        <v>-</v>
      </c>
      <c r="J86" s="430"/>
    </row>
    <row r="87" spans="2:10">
      <c r="B87" s="435">
        <f t="shared" si="6"/>
        <v>19</v>
      </c>
      <c r="C87" s="707" t="str">
        <f t="shared" si="5"/>
        <v>-</v>
      </c>
      <c r="D87" s="764">
        <v>64300753</v>
      </c>
      <c r="E87" s="460">
        <v>0</v>
      </c>
      <c r="F87" s="437" t="str">
        <f t="shared" si="1"/>
        <v>-</v>
      </c>
      <c r="G87" s="437" t="str">
        <f t="shared" si="2"/>
        <v>-</v>
      </c>
      <c r="H87" s="437" t="str">
        <f t="shared" si="3"/>
        <v>-</v>
      </c>
      <c r="I87" s="437" t="str">
        <f t="shared" si="4"/>
        <v>-</v>
      </c>
      <c r="J87" s="430"/>
    </row>
    <row r="88" spans="2:10">
      <c r="B88" s="435">
        <f t="shared" si="6"/>
        <v>20</v>
      </c>
      <c r="C88" s="707" t="str">
        <f t="shared" si="5"/>
        <v>-</v>
      </c>
      <c r="D88" s="764">
        <v>63194346</v>
      </c>
      <c r="E88" s="460">
        <v>0</v>
      </c>
      <c r="F88" s="437" t="str">
        <f t="shared" si="1"/>
        <v>-</v>
      </c>
      <c r="G88" s="437" t="str">
        <f t="shared" si="2"/>
        <v>-</v>
      </c>
      <c r="H88" s="437" t="str">
        <f t="shared" si="3"/>
        <v>-</v>
      </c>
      <c r="I88" s="437" t="str">
        <f t="shared" si="4"/>
        <v>-</v>
      </c>
      <c r="J88" s="430"/>
    </row>
    <row r="89" spans="2:10">
      <c r="B89" s="435">
        <f t="shared" si="6"/>
        <v>21</v>
      </c>
      <c r="C89" s="707" t="str">
        <f t="shared" si="5"/>
        <v>-</v>
      </c>
      <c r="D89" s="764">
        <v>61722856</v>
      </c>
      <c r="E89" s="460">
        <v>0</v>
      </c>
      <c r="F89" s="437" t="str">
        <f t="shared" si="1"/>
        <v>-</v>
      </c>
      <c r="G89" s="437" t="str">
        <f t="shared" si="2"/>
        <v>-</v>
      </c>
      <c r="H89" s="437" t="str">
        <f t="shared" si="3"/>
        <v>-</v>
      </c>
      <c r="I89" s="437" t="str">
        <f t="shared" si="4"/>
        <v>-</v>
      </c>
      <c r="J89" s="430"/>
    </row>
    <row r="90" spans="2:10">
      <c r="B90" s="435">
        <f t="shared" si="6"/>
        <v>22</v>
      </c>
      <c r="C90" s="707" t="str">
        <f t="shared" si="5"/>
        <v>-</v>
      </c>
      <c r="D90" s="764">
        <v>60438233</v>
      </c>
      <c r="E90" s="460">
        <v>0</v>
      </c>
      <c r="F90" s="437" t="str">
        <f t="shared" si="1"/>
        <v>-</v>
      </c>
      <c r="G90" s="437" t="str">
        <f t="shared" si="2"/>
        <v>-</v>
      </c>
      <c r="H90" s="437" t="str">
        <f t="shared" si="3"/>
        <v>-</v>
      </c>
      <c r="I90" s="437" t="str">
        <f t="shared" si="4"/>
        <v>-</v>
      </c>
      <c r="J90" s="430"/>
    </row>
    <row r="91" spans="2:10">
      <c r="B91" s="435">
        <f t="shared" si="6"/>
        <v>23</v>
      </c>
      <c r="C91" s="707" t="str">
        <f t="shared" si="5"/>
        <v>-</v>
      </c>
      <c r="D91" s="764">
        <v>59043124</v>
      </c>
      <c r="E91" s="460">
        <v>0</v>
      </c>
      <c r="F91" s="437" t="str">
        <f t="shared" si="1"/>
        <v>-</v>
      </c>
      <c r="G91" s="437" t="str">
        <f t="shared" si="2"/>
        <v>-</v>
      </c>
      <c r="H91" s="437" t="str">
        <f t="shared" si="3"/>
        <v>-</v>
      </c>
      <c r="I91" s="437" t="str">
        <f t="shared" si="4"/>
        <v>-</v>
      </c>
      <c r="J91" s="430"/>
    </row>
    <row r="92" spans="2:10">
      <c r="B92" s="435">
        <f t="shared" si="6"/>
        <v>24</v>
      </c>
      <c r="C92" s="707" t="str">
        <f t="shared" si="5"/>
        <v>-</v>
      </c>
      <c r="D92" s="764">
        <v>58275646</v>
      </c>
      <c r="E92" s="460">
        <v>0</v>
      </c>
      <c r="F92" s="437" t="str">
        <f t="shared" si="1"/>
        <v>-</v>
      </c>
      <c r="G92" s="437" t="str">
        <f t="shared" si="2"/>
        <v>-</v>
      </c>
      <c r="H92" s="437" t="str">
        <f t="shared" si="3"/>
        <v>-</v>
      </c>
      <c r="I92" s="437" t="str">
        <f t="shared" si="4"/>
        <v>-</v>
      </c>
      <c r="J92" s="430"/>
    </row>
    <row r="93" spans="2:10">
      <c r="B93" s="435">
        <f t="shared" si="6"/>
        <v>25</v>
      </c>
      <c r="C93" s="707" t="str">
        <f t="shared" si="5"/>
        <v>-</v>
      </c>
      <c r="D93" s="764">
        <v>56916645</v>
      </c>
      <c r="E93" s="460">
        <v>0</v>
      </c>
      <c r="F93" s="437" t="str">
        <f t="shared" si="1"/>
        <v>-</v>
      </c>
      <c r="G93" s="437" t="str">
        <f t="shared" si="2"/>
        <v>-</v>
      </c>
      <c r="H93" s="437" t="str">
        <f t="shared" si="3"/>
        <v>-</v>
      </c>
      <c r="I93" s="437" t="str">
        <f t="shared" si="4"/>
        <v>-</v>
      </c>
      <c r="J93" s="430"/>
    </row>
    <row r="94" spans="2:10">
      <c r="B94" s="435">
        <f t="shared" si="6"/>
        <v>26</v>
      </c>
      <c r="C94" s="707" t="str">
        <f t="shared" si="5"/>
        <v>-</v>
      </c>
      <c r="D94" s="764">
        <v>55463275</v>
      </c>
      <c r="E94" s="460">
        <v>0</v>
      </c>
      <c r="F94" s="437" t="str">
        <f t="shared" si="1"/>
        <v>-</v>
      </c>
      <c r="G94" s="437" t="str">
        <f t="shared" si="2"/>
        <v>-</v>
      </c>
      <c r="H94" s="437" t="str">
        <f t="shared" si="3"/>
        <v>-</v>
      </c>
      <c r="I94" s="437" t="str">
        <f t="shared" si="4"/>
        <v>-</v>
      </c>
      <c r="J94" s="430"/>
    </row>
    <row r="95" spans="2:10">
      <c r="B95" s="435">
        <f t="shared" si="6"/>
        <v>27</v>
      </c>
      <c r="C95" s="707" t="str">
        <f t="shared" si="5"/>
        <v>-</v>
      </c>
      <c r="D95" s="764">
        <v>54258427</v>
      </c>
      <c r="E95" s="460">
        <v>0</v>
      </c>
      <c r="F95" s="437" t="str">
        <f t="shared" si="1"/>
        <v>-</v>
      </c>
      <c r="G95" s="437" t="str">
        <f t="shared" si="2"/>
        <v>-</v>
      </c>
      <c r="H95" s="437" t="str">
        <f t="shared" si="3"/>
        <v>-</v>
      </c>
      <c r="I95" s="721" t="str">
        <f t="shared" si="4"/>
        <v>-</v>
      </c>
      <c r="J95" s="430"/>
    </row>
    <row r="96" spans="2:10">
      <c r="B96" s="435">
        <f t="shared" si="6"/>
        <v>28</v>
      </c>
      <c r="C96" s="707" t="str">
        <f t="shared" si="5"/>
        <v>-</v>
      </c>
      <c r="D96" s="764">
        <v>53071681</v>
      </c>
      <c r="E96" s="460">
        <v>0</v>
      </c>
      <c r="F96" s="437" t="str">
        <f t="shared" si="1"/>
        <v>-</v>
      </c>
      <c r="G96" s="437" t="str">
        <f t="shared" si="2"/>
        <v>-</v>
      </c>
      <c r="H96" s="437" t="str">
        <f t="shared" si="3"/>
        <v>-</v>
      </c>
      <c r="I96" s="437" t="str">
        <f t="shared" si="4"/>
        <v>-</v>
      </c>
      <c r="J96" s="430"/>
    </row>
    <row r="97" spans="2:10">
      <c r="B97" s="435">
        <f t="shared" si="6"/>
        <v>29</v>
      </c>
      <c r="C97" s="707" t="str">
        <f t="shared" si="5"/>
        <v>-</v>
      </c>
      <c r="D97" s="764">
        <v>51765367</v>
      </c>
      <c r="E97" s="460">
        <v>0</v>
      </c>
      <c r="F97" s="437" t="str">
        <f t="shared" si="1"/>
        <v>-</v>
      </c>
      <c r="G97" s="437" t="str">
        <f t="shared" si="2"/>
        <v>-</v>
      </c>
      <c r="H97" s="437" t="str">
        <f t="shared" si="3"/>
        <v>-</v>
      </c>
      <c r="I97" s="437" t="str">
        <f t="shared" si="4"/>
        <v>-</v>
      </c>
      <c r="J97" s="430"/>
    </row>
    <row r="98" spans="2:10">
      <c r="B98" s="435">
        <f t="shared" si="6"/>
        <v>30</v>
      </c>
      <c r="C98" s="707" t="str">
        <f t="shared" si="5"/>
        <v>-</v>
      </c>
      <c r="D98" s="764">
        <v>50827325</v>
      </c>
      <c r="E98" s="460">
        <v>0</v>
      </c>
      <c r="F98" s="437" t="str">
        <f t="shared" si="1"/>
        <v>-</v>
      </c>
      <c r="G98" s="437" t="str">
        <f t="shared" si="2"/>
        <v>-</v>
      </c>
      <c r="H98" s="437" t="str">
        <f t="shared" si="3"/>
        <v>-</v>
      </c>
      <c r="I98" s="437" t="str">
        <f t="shared" si="4"/>
        <v>-</v>
      </c>
      <c r="J98" s="430"/>
    </row>
    <row r="99" spans="2:10">
      <c r="B99" s="435">
        <f t="shared" si="6"/>
        <v>31</v>
      </c>
      <c r="C99" s="707" t="str">
        <f t="shared" si="5"/>
        <v>-</v>
      </c>
      <c r="D99" s="764">
        <v>49371193</v>
      </c>
      <c r="E99" s="460">
        <v>0</v>
      </c>
      <c r="F99" s="437" t="str">
        <f t="shared" si="1"/>
        <v>-</v>
      </c>
      <c r="G99" s="437" t="str">
        <f t="shared" si="2"/>
        <v>-</v>
      </c>
      <c r="H99" s="437" t="str">
        <f t="shared" si="3"/>
        <v>-</v>
      </c>
      <c r="I99" s="437" t="str">
        <f t="shared" si="4"/>
        <v>-</v>
      </c>
      <c r="J99" s="430"/>
    </row>
    <row r="100" spans="2:10">
      <c r="B100" s="435">
        <f t="shared" si="6"/>
        <v>32</v>
      </c>
      <c r="C100" s="707" t="str">
        <f t="shared" si="5"/>
        <v>-</v>
      </c>
      <c r="D100" s="764">
        <v>48710213</v>
      </c>
      <c r="E100" s="460">
        <v>0</v>
      </c>
      <c r="F100" s="437" t="str">
        <f t="shared" si="1"/>
        <v>-</v>
      </c>
      <c r="G100" s="437" t="str">
        <f t="shared" si="2"/>
        <v>-</v>
      </c>
      <c r="H100" s="437" t="str">
        <f t="shared" si="3"/>
        <v>-</v>
      </c>
      <c r="I100" s="437" t="str">
        <f t="shared" si="4"/>
        <v>-</v>
      </c>
      <c r="J100" s="430"/>
    </row>
    <row r="101" spans="2:10">
      <c r="B101" s="435">
        <f t="shared" si="6"/>
        <v>33</v>
      </c>
      <c r="C101" s="707" t="str">
        <f t="shared" si="5"/>
        <v>-</v>
      </c>
      <c r="D101" s="764">
        <v>47181206</v>
      </c>
      <c r="E101" s="460">
        <v>0</v>
      </c>
      <c r="F101" s="437" t="str">
        <f t="shared" si="1"/>
        <v>-</v>
      </c>
      <c r="G101" s="437" t="str">
        <f t="shared" si="2"/>
        <v>-</v>
      </c>
      <c r="H101" s="437" t="str">
        <f t="shared" si="3"/>
        <v>-</v>
      </c>
      <c r="I101" s="437" t="str">
        <f t="shared" si="4"/>
        <v>-</v>
      </c>
      <c r="J101" s="430"/>
    </row>
    <row r="102" spans="2:10">
      <c r="B102" s="435">
        <f t="shared" ref="B102:B108" si="7">B101+1</f>
        <v>34</v>
      </c>
      <c r="C102" s="707" t="str">
        <f t="shared" si="5"/>
        <v>-</v>
      </c>
      <c r="D102" s="764">
        <v>46204186</v>
      </c>
      <c r="E102" s="460">
        <v>0</v>
      </c>
      <c r="F102" s="437" t="str">
        <f t="shared" si="1"/>
        <v>-</v>
      </c>
      <c r="G102" s="437" t="str">
        <f t="shared" si="2"/>
        <v>-</v>
      </c>
      <c r="H102" s="437" t="str">
        <f t="shared" si="3"/>
        <v>-</v>
      </c>
      <c r="I102" s="437" t="str">
        <f t="shared" si="4"/>
        <v>-</v>
      </c>
      <c r="J102" s="430"/>
    </row>
    <row r="103" spans="2:10">
      <c r="B103" s="435">
        <f t="shared" si="7"/>
        <v>35</v>
      </c>
      <c r="C103" s="707" t="str">
        <f t="shared" si="5"/>
        <v>-</v>
      </c>
      <c r="D103" s="764">
        <v>45302904</v>
      </c>
      <c r="E103" s="460">
        <v>0</v>
      </c>
      <c r="F103" s="437" t="str">
        <f t="shared" si="1"/>
        <v>-</v>
      </c>
      <c r="G103" s="437" t="str">
        <f t="shared" si="2"/>
        <v>-</v>
      </c>
      <c r="H103" s="437" t="str">
        <f t="shared" si="3"/>
        <v>-</v>
      </c>
      <c r="I103" s="437" t="str">
        <f t="shared" si="4"/>
        <v>-</v>
      </c>
      <c r="J103" s="430"/>
    </row>
    <row r="104" spans="2:10">
      <c r="B104" s="435">
        <f t="shared" si="7"/>
        <v>36</v>
      </c>
      <c r="C104" s="707" t="str">
        <f t="shared" si="5"/>
        <v>-</v>
      </c>
      <c r="D104" s="764">
        <v>44277216</v>
      </c>
      <c r="E104" s="460">
        <v>0</v>
      </c>
      <c r="F104" s="437" t="str">
        <f t="shared" si="1"/>
        <v>-</v>
      </c>
      <c r="G104" s="437" t="str">
        <f t="shared" si="2"/>
        <v>-</v>
      </c>
      <c r="H104" s="437" t="str">
        <f t="shared" si="3"/>
        <v>-</v>
      </c>
      <c r="I104" s="437" t="str">
        <f t="shared" si="4"/>
        <v>-</v>
      </c>
      <c r="J104" s="430"/>
    </row>
    <row r="105" spans="2:10">
      <c r="B105" s="435">
        <f t="shared" si="7"/>
        <v>37</v>
      </c>
      <c r="C105" s="707" t="str">
        <f t="shared" si="5"/>
        <v>-</v>
      </c>
      <c r="D105" s="764">
        <v>43231182</v>
      </c>
      <c r="E105" s="460">
        <v>0</v>
      </c>
      <c r="F105" s="437" t="str">
        <f t="shared" si="1"/>
        <v>-</v>
      </c>
      <c r="G105" s="437" t="str">
        <f t="shared" si="2"/>
        <v>-</v>
      </c>
      <c r="H105" s="437" t="str">
        <f t="shared" si="3"/>
        <v>-</v>
      </c>
      <c r="I105" s="437" t="str">
        <f t="shared" si="4"/>
        <v>-</v>
      </c>
      <c r="J105" s="430"/>
    </row>
    <row r="106" spans="2:10">
      <c r="B106" s="435">
        <f t="shared" si="7"/>
        <v>38</v>
      </c>
      <c r="C106" s="707" t="str">
        <f t="shared" si="5"/>
        <v>-</v>
      </c>
      <c r="D106" s="764">
        <v>42370690</v>
      </c>
      <c r="E106" s="460">
        <v>0</v>
      </c>
      <c r="F106" s="437" t="str">
        <f t="shared" si="1"/>
        <v>-</v>
      </c>
      <c r="G106" s="437" t="str">
        <f t="shared" si="2"/>
        <v>-</v>
      </c>
      <c r="H106" s="437" t="str">
        <f t="shared" si="3"/>
        <v>-</v>
      </c>
      <c r="I106" s="437" t="str">
        <f t="shared" si="4"/>
        <v>-</v>
      </c>
      <c r="J106" s="430"/>
    </row>
    <row r="107" spans="2:10">
      <c r="B107" s="435">
        <f t="shared" si="7"/>
        <v>39</v>
      </c>
      <c r="C107" s="707" t="str">
        <f t="shared" si="5"/>
        <v>-</v>
      </c>
      <c r="D107" s="764">
        <v>41374969</v>
      </c>
      <c r="E107" s="460">
        <v>0</v>
      </c>
      <c r="F107" s="437" t="str">
        <f t="shared" si="1"/>
        <v>-</v>
      </c>
      <c r="G107" s="437" t="str">
        <f t="shared" si="2"/>
        <v>-</v>
      </c>
      <c r="H107" s="437" t="str">
        <f t="shared" si="3"/>
        <v>-</v>
      </c>
      <c r="I107" s="437" t="str">
        <f t="shared" si="4"/>
        <v>-</v>
      </c>
      <c r="J107" s="430"/>
    </row>
    <row r="108" spans="2:10">
      <c r="B108" s="435">
        <f t="shared" si="7"/>
        <v>40</v>
      </c>
      <c r="C108" s="707" t="str">
        <f t="shared" si="5"/>
        <v>-</v>
      </c>
      <c r="D108" s="764">
        <v>41121869</v>
      </c>
      <c r="E108" s="460">
        <v>0</v>
      </c>
      <c r="F108" s="437" t="str">
        <f t="shared" si="1"/>
        <v>-</v>
      </c>
      <c r="G108" s="437" t="str">
        <f t="shared" si="2"/>
        <v>-</v>
      </c>
      <c r="H108" s="437" t="str">
        <f t="shared" si="3"/>
        <v>-</v>
      </c>
      <c r="I108" s="437" t="str">
        <f t="shared" si="4"/>
        <v>-</v>
      </c>
      <c r="J108" s="430"/>
    </row>
    <row r="109" spans="2:10">
      <c r="B109" s="430"/>
      <c r="C109" s="430"/>
      <c r="D109" s="430"/>
      <c r="E109" s="438"/>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58A0-E80F-4D4F-B40C-C83DE573BE5A}">
  <dimension ref="A1:J109"/>
  <sheetViews>
    <sheetView showGridLines="0" view="pageBreakPreview" zoomScaleNormal="100" zoomScaleSheetLayoutView="100" workbookViewId="0"/>
  </sheetViews>
  <sheetFormatPr defaultRowHeight="12.75"/>
  <cols>
    <col min="1" max="3" width="9.33203125" style="699"/>
    <col min="4" max="4" width="38.83203125" style="699" customWidth="1"/>
    <col min="5" max="5" width="23.83203125" style="699" customWidth="1"/>
    <col min="6" max="9" width="20.83203125" style="699" customWidth="1"/>
    <col min="10" max="10" width="12.83203125" style="699" customWidth="1"/>
    <col min="11" max="16384" width="9.33203125" style="699"/>
  </cols>
  <sheetData>
    <row r="1" spans="1:10">
      <c r="A1" s="757"/>
      <c r="B1" s="757"/>
      <c r="C1" s="757"/>
      <c r="D1" s="757"/>
      <c r="E1" s="697"/>
      <c r="F1" s="697"/>
      <c r="G1" s="277"/>
      <c r="H1" s="277"/>
      <c r="I1" s="698" t="s">
        <v>563</v>
      </c>
      <c r="J1" s="697"/>
    </row>
    <row r="2" spans="1:10">
      <c r="A2" s="757"/>
      <c r="B2" s="500"/>
      <c r="C2" s="758"/>
      <c r="D2" s="758"/>
      <c r="F2" s="697"/>
      <c r="G2" s="277"/>
      <c r="H2" s="761"/>
      <c r="I2" s="760" t="str">
        <f>'Appendix III'!$M$5&amp;" ____"</f>
        <v>For the 12 months ended ____</v>
      </c>
      <c r="J2" s="697"/>
    </row>
    <row r="3" spans="1:10">
      <c r="A3" s="757"/>
      <c r="B3" s="500"/>
      <c r="C3" s="758"/>
      <c r="D3" s="758"/>
      <c r="E3" s="759" t="s">
        <v>1088</v>
      </c>
      <c r="F3" s="697"/>
      <c r="G3" s="277"/>
      <c r="H3" s="277"/>
      <c r="I3" s="690"/>
      <c r="J3" s="697"/>
    </row>
    <row r="4" spans="1:10">
      <c r="A4" s="500"/>
      <c r="B4" s="500"/>
      <c r="C4" s="758"/>
      <c r="D4" s="758"/>
      <c r="E4" s="759" t="str">
        <f>E12</f>
        <v>Metcalf</v>
      </c>
      <c r="F4" s="697"/>
      <c r="G4" s="277"/>
      <c r="H4" s="277"/>
      <c r="I4" s="698"/>
      <c r="J4" s="697"/>
    </row>
    <row r="5" spans="1:10">
      <c r="B5" s="276"/>
      <c r="C5" s="700"/>
      <c r="D5" s="756"/>
      <c r="E5" s="701" t="s">
        <v>1021</v>
      </c>
      <c r="F5" s="700"/>
      <c r="G5" s="277"/>
      <c r="H5" s="277"/>
      <c r="I5" s="697"/>
      <c r="J5" s="700"/>
    </row>
    <row r="6" spans="1:10">
      <c r="B6" s="276"/>
      <c r="C6" s="697"/>
      <c r="D6" s="697"/>
      <c r="E6" s="701" t="s">
        <v>3</v>
      </c>
      <c r="F6" s="697"/>
      <c r="G6" s="277"/>
      <c r="H6" s="277"/>
      <c r="I6" s="697"/>
      <c r="J6" s="697"/>
    </row>
    <row r="7" spans="1:10">
      <c r="B7" s="430"/>
      <c r="C7" s="430"/>
      <c r="D7" s="430"/>
      <c r="E7" s="430"/>
      <c r="F7" s="430"/>
      <c r="G7" s="430"/>
      <c r="H7" s="430"/>
      <c r="I7" s="430"/>
      <c r="J7" s="430"/>
    </row>
    <row r="8" spans="1:10" ht="12.75" customHeight="1">
      <c r="B8" s="430"/>
      <c r="C8" s="1049" t="s">
        <v>1022</v>
      </c>
      <c r="D8" s="1049"/>
      <c r="E8" s="1049"/>
      <c r="F8" s="1049"/>
      <c r="G8" s="1049"/>
      <c r="H8" s="1049"/>
      <c r="I8" s="431"/>
      <c r="J8" s="762"/>
    </row>
    <row r="9" spans="1:10" ht="83.25" customHeight="1">
      <c r="B9" s="430"/>
      <c r="C9" s="1049"/>
      <c r="D9" s="1049"/>
      <c r="E9" s="1049"/>
      <c r="F9" s="1049"/>
      <c r="G9" s="1049"/>
      <c r="H9" s="1049"/>
      <c r="I9" s="431"/>
      <c r="J9" s="762"/>
    </row>
    <row r="10" spans="1:10" ht="12.75" customHeight="1">
      <c r="J10" s="500"/>
    </row>
    <row r="11" spans="1:10" ht="12.75" customHeight="1">
      <c r="B11" s="735" t="s">
        <v>1023</v>
      </c>
      <c r="C11" s="702" t="s">
        <v>1024</v>
      </c>
      <c r="J11" s="500"/>
    </row>
    <row r="12" spans="1:10" ht="12.75" customHeight="1">
      <c r="D12" s="699" t="s">
        <v>373</v>
      </c>
      <c r="E12" s="703" t="s">
        <v>1089</v>
      </c>
      <c r="F12" s="703"/>
      <c r="G12" s="703"/>
      <c r="J12" s="500"/>
    </row>
    <row r="13" spans="1:10" ht="12.75" customHeight="1">
      <c r="D13" s="699" t="s">
        <v>1026</v>
      </c>
      <c r="E13" s="703" t="s">
        <v>536</v>
      </c>
      <c r="F13" s="704"/>
      <c r="G13" s="704"/>
      <c r="J13" s="500"/>
    </row>
    <row r="14" spans="1:10" ht="12.75" customHeight="1">
      <c r="D14" s="699" t="s">
        <v>1028</v>
      </c>
      <c r="E14" s="703">
        <v>40</v>
      </c>
      <c r="F14" s="703"/>
      <c r="G14" s="703"/>
      <c r="J14" s="500"/>
    </row>
    <row r="15" spans="1:10" ht="12.75" customHeight="1">
      <c r="J15" s="500"/>
    </row>
    <row r="16" spans="1:10" ht="61.5" customHeight="1">
      <c r="D16" s="1066" t="s">
        <v>1090</v>
      </c>
      <c r="E16" s="1067"/>
      <c r="F16" s="1067"/>
      <c r="G16" s="1067"/>
      <c r="H16" s="1068"/>
      <c r="J16" s="500"/>
    </row>
    <row r="17" spans="4:10" ht="61.5" customHeight="1">
      <c r="D17" s="1069"/>
      <c r="E17" s="1070"/>
      <c r="F17" s="1070"/>
      <c r="G17" s="1070"/>
      <c r="H17" s="1071"/>
      <c r="J17" s="500"/>
    </row>
    <row r="18" spans="4:10" ht="61.5" customHeight="1">
      <c r="D18" s="1072"/>
      <c r="E18" s="1073"/>
      <c r="F18" s="1073"/>
      <c r="G18" s="1073"/>
      <c r="H18" s="1074"/>
      <c r="J18" s="500"/>
    </row>
    <row r="19" spans="4:10" ht="12.75" customHeight="1">
      <c r="J19" s="500"/>
    </row>
    <row r="20" spans="4:10" ht="12.75" customHeight="1">
      <c r="D20" s="699" t="s">
        <v>1031</v>
      </c>
    </row>
    <row r="21" spans="4:10" ht="12.75" customHeight="1">
      <c r="D21" s="705" t="s">
        <v>1032</v>
      </c>
    </row>
    <row r="22" spans="4:10" ht="12.75" customHeight="1">
      <c r="D22" s="705"/>
    </row>
    <row r="23" spans="4:10" ht="12.75" customHeight="1">
      <c r="D23" s="705" t="s">
        <v>1033</v>
      </c>
    </row>
    <row r="24" spans="4:10" ht="12.75" customHeight="1">
      <c r="D24" s="705" t="s">
        <v>1034</v>
      </c>
    </row>
    <row r="25" spans="4:10" ht="12.75" customHeight="1">
      <c r="D25" s="705"/>
    </row>
    <row r="26" spans="4:10" ht="12.75" customHeight="1">
      <c r="D26" s="705" t="s">
        <v>1035</v>
      </c>
    </row>
    <row r="27" spans="4:10" ht="12.75" customHeight="1">
      <c r="D27" s="705" t="s">
        <v>1036</v>
      </c>
    </row>
    <row r="28" spans="4:10" ht="12.75" customHeight="1">
      <c r="D28" s="705" t="s">
        <v>1037</v>
      </c>
    </row>
    <row r="29" spans="4:10" ht="12.75" customHeight="1">
      <c r="D29" s="705" t="s">
        <v>1038</v>
      </c>
    </row>
    <row r="30" spans="4:10" ht="12.75" customHeight="1">
      <c r="D30" s="705" t="s">
        <v>1039</v>
      </c>
    </row>
    <row r="31" spans="4:10" ht="12.75" customHeight="1">
      <c r="D31" s="705" t="s">
        <v>1040</v>
      </c>
    </row>
    <row r="32" spans="4:10" ht="12.75" customHeight="1">
      <c r="D32" s="705" t="s">
        <v>1041</v>
      </c>
    </row>
    <row r="33" spans="2:10" ht="12.75" customHeight="1"/>
    <row r="34" spans="2:10" ht="12.75" customHeight="1">
      <c r="J34" s="500"/>
    </row>
    <row r="35" spans="2:10">
      <c r="B35" s="736" t="s">
        <v>1042</v>
      </c>
      <c r="C35" s="684" t="s">
        <v>1043</v>
      </c>
      <c r="D35" s="684"/>
      <c r="E35" s="684"/>
      <c r="F35" s="684"/>
      <c r="H35" s="430"/>
      <c r="I35" s="430"/>
      <c r="J35" s="500"/>
    </row>
    <row r="36" spans="2:10" ht="14.25" customHeight="1">
      <c r="B36" s="430"/>
      <c r="C36" s="430"/>
      <c r="D36" s="1075" t="s">
        <v>1078</v>
      </c>
      <c r="E36" s="1076"/>
      <c r="F36" s="1076"/>
      <c r="G36" s="1076"/>
      <c r="H36" s="1077"/>
      <c r="I36" s="430"/>
      <c r="J36" s="500"/>
    </row>
    <row r="37" spans="2:10" ht="14.25" customHeight="1">
      <c r="B37" s="430"/>
      <c r="C37" s="430"/>
      <c r="D37" s="1078"/>
      <c r="E37" s="1079"/>
      <c r="F37" s="1079"/>
      <c r="G37" s="1079"/>
      <c r="H37" s="1080"/>
      <c r="I37" s="430"/>
      <c r="J37" s="500"/>
    </row>
    <row r="38" spans="2:10" ht="14.25" customHeight="1">
      <c r="B38" s="430"/>
      <c r="C38" s="430"/>
      <c r="D38" s="1081"/>
      <c r="E38" s="1082"/>
      <c r="F38" s="1082"/>
      <c r="G38" s="1082"/>
      <c r="H38" s="1083"/>
      <c r="I38" s="430"/>
      <c r="J38" s="500"/>
    </row>
    <row r="39" spans="2:10" s="706" customFormat="1" ht="12.75" customHeight="1">
      <c r="D39" s="699" t="s">
        <v>1045</v>
      </c>
      <c r="J39" s="763"/>
    </row>
    <row r="40" spans="2:10" s="706" customFormat="1" ht="12.75" customHeight="1">
      <c r="D40" s="705" t="s">
        <v>1046</v>
      </c>
      <c r="J40" s="763"/>
    </row>
    <row r="41" spans="2:10" s="706" customFormat="1" ht="12.75" customHeight="1">
      <c r="D41" s="749" t="s">
        <v>1047</v>
      </c>
      <c r="E41" s="734">
        <v>0</v>
      </c>
      <c r="F41" s="699" t="s">
        <v>1048</v>
      </c>
      <c r="J41" s="763"/>
    </row>
    <row r="42" spans="2:10" s="706" customFormat="1" ht="12.75" customHeight="1">
      <c r="D42" s="705"/>
      <c r="J42" s="763"/>
    </row>
    <row r="43" spans="2:10" s="706" customFormat="1" ht="12.75" customHeight="1">
      <c r="J43" s="763"/>
    </row>
    <row r="44" spans="2:10">
      <c r="B44" s="430"/>
      <c r="C44" s="430"/>
      <c r="D44" s="430"/>
      <c r="E44" s="430"/>
      <c r="F44" s="430"/>
      <c r="G44" s="430"/>
      <c r="H44" s="430"/>
      <c r="I44" s="698" t="s">
        <v>612</v>
      </c>
      <c r="J44" s="500"/>
    </row>
    <row r="45" spans="2:10">
      <c r="B45" s="430"/>
      <c r="C45" s="430"/>
      <c r="D45" s="430"/>
      <c r="E45" s="430"/>
      <c r="F45" s="430"/>
      <c r="G45" s="430"/>
      <c r="H45" s="430"/>
      <c r="I45" s="690" t="str">
        <f>I2</f>
        <v>For the 12 months ended ____</v>
      </c>
      <c r="J45" s="500"/>
    </row>
    <row r="46" spans="2:10">
      <c r="B46" s="736" t="s">
        <v>1049</v>
      </c>
      <c r="C46" s="684" t="s">
        <v>1050</v>
      </c>
      <c r="D46" s="684"/>
      <c r="E46" s="684"/>
      <c r="F46" s="684"/>
      <c r="H46" s="430"/>
      <c r="I46" s="430"/>
      <c r="J46" s="500"/>
    </row>
    <row r="47" spans="2:10" ht="85.5" customHeight="1">
      <c r="B47" s="430"/>
      <c r="C47" s="431"/>
      <c r="D47" s="1075" t="s">
        <v>1091</v>
      </c>
      <c r="E47" s="1076"/>
      <c r="F47" s="1076"/>
      <c r="G47" s="1076"/>
      <c r="H47" s="1077"/>
      <c r="I47" s="430"/>
      <c r="J47" s="500"/>
    </row>
    <row r="48" spans="2:10" ht="85.5" customHeight="1">
      <c r="B48" s="430"/>
      <c r="C48" s="430"/>
      <c r="D48" s="1078"/>
      <c r="E48" s="1079"/>
      <c r="F48" s="1079"/>
      <c r="G48" s="1079"/>
      <c r="H48" s="1080"/>
      <c r="I48" s="430"/>
      <c r="J48" s="500"/>
    </row>
    <row r="49" spans="2:10" ht="85.5" customHeight="1">
      <c r="B49" s="430"/>
      <c r="C49" s="430"/>
      <c r="D49" s="1081"/>
      <c r="E49" s="1082"/>
      <c r="F49" s="1082"/>
      <c r="G49" s="1082"/>
      <c r="H49" s="1083"/>
      <c r="I49" s="430"/>
      <c r="J49" s="500"/>
    </row>
    <row r="50" spans="2:10" ht="12.75" customHeight="1">
      <c r="D50" s="699" t="s">
        <v>1052</v>
      </c>
      <c r="J50" s="500"/>
    </row>
    <row r="51" spans="2:10" ht="12.75" customHeight="1">
      <c r="D51" s="705" t="s">
        <v>1053</v>
      </c>
      <c r="J51" s="500"/>
    </row>
    <row r="52" spans="2:10" ht="12.75" customHeight="1">
      <c r="D52" s="705" t="s">
        <v>1054</v>
      </c>
      <c r="J52" s="500"/>
    </row>
    <row r="53" spans="2:10" ht="12.75" customHeight="1">
      <c r="D53" s="705" t="s">
        <v>1055</v>
      </c>
      <c r="J53" s="500"/>
    </row>
    <row r="54" spans="2:10" ht="12.75" customHeight="1">
      <c r="D54" s="705" t="s">
        <v>1056</v>
      </c>
      <c r="J54" s="500"/>
    </row>
    <row r="55" spans="2:10" ht="12.75" customHeight="1">
      <c r="D55" s="705" t="s">
        <v>1057</v>
      </c>
      <c r="J55" s="500"/>
    </row>
    <row r="56" spans="2:10" ht="12.75" customHeight="1">
      <c r="D56" s="705" t="s">
        <v>1058</v>
      </c>
      <c r="J56" s="500"/>
    </row>
    <row r="57" spans="2:10" ht="12.75" customHeight="1">
      <c r="D57" s="708" t="s">
        <v>1059</v>
      </c>
      <c r="J57" s="500"/>
    </row>
    <row r="58" spans="2:10" ht="12.75" customHeight="1">
      <c r="D58" s="708" t="s">
        <v>1060</v>
      </c>
      <c r="J58" s="500"/>
    </row>
    <row r="59" spans="2:10" ht="12.75" customHeight="1">
      <c r="D59" s="708" t="s">
        <v>1061</v>
      </c>
      <c r="J59" s="500"/>
    </row>
    <row r="60" spans="2:10" ht="12.75" customHeight="1">
      <c r="D60" s="708" t="s">
        <v>1062</v>
      </c>
      <c r="J60" s="500"/>
    </row>
    <row r="61" spans="2:10" ht="12.75" customHeight="1">
      <c r="D61" s="705" t="s">
        <v>1063</v>
      </c>
      <c r="J61" s="500"/>
    </row>
    <row r="62" spans="2:10" ht="12.75" customHeight="1">
      <c r="D62" s="705" t="s">
        <v>1064</v>
      </c>
      <c r="J62" s="500"/>
    </row>
    <row r="63" spans="2:10">
      <c r="B63" s="430"/>
      <c r="C63" s="430"/>
      <c r="D63" s="430"/>
      <c r="E63" s="430"/>
      <c r="F63" s="430"/>
      <c r="G63" s="430"/>
      <c r="H63" s="430"/>
      <c r="I63" s="430"/>
      <c r="J63" s="500"/>
    </row>
    <row r="64" spans="2:10">
      <c r="B64" s="430"/>
      <c r="C64" s="709" t="s">
        <v>1050</v>
      </c>
      <c r="D64" s="710"/>
      <c r="E64" s="711"/>
      <c r="F64" s="711"/>
      <c r="G64" s="711"/>
      <c r="H64" s="711"/>
      <c r="I64" s="712"/>
      <c r="J64" s="500"/>
    </row>
    <row r="65" spans="2:10">
      <c r="B65" s="430"/>
      <c r="C65" s="502" t="s">
        <v>576</v>
      </c>
      <c r="D65" s="502" t="s">
        <v>1065</v>
      </c>
      <c r="E65" s="502" t="s">
        <v>793</v>
      </c>
      <c r="F65" s="713" t="s">
        <v>579</v>
      </c>
      <c r="G65" s="502" t="s">
        <v>794</v>
      </c>
      <c r="H65" s="502" t="s">
        <v>581</v>
      </c>
      <c r="I65" s="502" t="s">
        <v>582</v>
      </c>
      <c r="J65" s="500"/>
    </row>
    <row r="66" spans="2:10" ht="51">
      <c r="B66" s="714" t="s">
        <v>1066</v>
      </c>
      <c r="C66" s="715" t="s">
        <v>374</v>
      </c>
      <c r="D66" s="714" t="s">
        <v>1067</v>
      </c>
      <c r="E66" s="714" t="s">
        <v>1068</v>
      </c>
      <c r="F66" s="714" t="s">
        <v>1069</v>
      </c>
      <c r="G66" s="716" t="s">
        <v>1070</v>
      </c>
      <c r="H66" s="714" t="s">
        <v>1071</v>
      </c>
      <c r="I66" s="716" t="s">
        <v>1072</v>
      </c>
      <c r="J66" s="500"/>
    </row>
    <row r="67" spans="2:10">
      <c r="B67" s="717"/>
      <c r="C67" s="717"/>
      <c r="D67" s="718"/>
      <c r="E67" s="718" t="s">
        <v>1073</v>
      </c>
      <c r="F67" s="718" t="s">
        <v>1074</v>
      </c>
      <c r="G67" s="719" t="str">
        <f>"[MIN ( ("&amp;D65&amp;"- "&amp;E65&amp;"),"&amp;F65&amp;")]"</f>
        <v>[MIN ( ((b) - (c)),(d))]</v>
      </c>
      <c r="H67" s="718" t="str">
        <f>"["&amp;F65&amp;" - "&amp;G65&amp;"]"</f>
        <v>[(d) - (e)]</v>
      </c>
      <c r="I67" s="719" t="str">
        <f>"[MIN ("&amp;D65&amp;", ( "&amp;E65&amp;"+"&amp;G65&amp;"))]"</f>
        <v>[MIN ((b) , ( (c)+(e)))]</v>
      </c>
      <c r="J67" s="500"/>
    </row>
    <row r="68" spans="2:10">
      <c r="B68" s="435">
        <v>0</v>
      </c>
      <c r="C68" s="435"/>
      <c r="D68" s="433"/>
      <c r="E68" s="433"/>
      <c r="F68" s="437"/>
      <c r="G68" s="435"/>
      <c r="H68" s="437">
        <v>0</v>
      </c>
      <c r="I68" s="433"/>
      <c r="J68" s="500"/>
    </row>
    <row r="69" spans="2:10">
      <c r="B69" s="435">
        <f>B68+1</f>
        <v>1</v>
      </c>
      <c r="C69" s="707" t="str">
        <f>E13</f>
        <v>-</v>
      </c>
      <c r="D69" s="764">
        <v>110610353</v>
      </c>
      <c r="E69" s="460">
        <v>0</v>
      </c>
      <c r="F69" s="437" t="str">
        <f>IFERROR(IF(C69&lt;($E$13+$E$14),H68,"-"),"-")</f>
        <v>-</v>
      </c>
      <c r="G69" s="437" t="str">
        <f>IFERROR(IF(C69&lt;($E$13+$E$14),MIN(D69-E69,F69),"-"),"-")</f>
        <v>-</v>
      </c>
      <c r="H69" s="437" t="str">
        <f>IFERROR(IF(C69&lt;($E$13+$E$14),F69-G69,"-"),"-")</f>
        <v>-</v>
      </c>
      <c r="I69" s="437" t="str">
        <f>IFERROR(IF(C69&lt;($E$13+$E$14),MIN(D69,E69+G69),MIN(D69,E69)),"-")</f>
        <v>-</v>
      </c>
      <c r="J69" s="500"/>
    </row>
    <row r="70" spans="2:10">
      <c r="B70" s="435">
        <f t="shared" ref="B70:B85" si="0">B69+1</f>
        <v>2</v>
      </c>
      <c r="C70" s="707" t="str">
        <f>IFERROR(C69+1,"-")</f>
        <v>-</v>
      </c>
      <c r="D70" s="764">
        <v>108214232</v>
      </c>
      <c r="E70" s="460">
        <v>0</v>
      </c>
      <c r="F70" s="437" t="str">
        <f t="shared" ref="F70:F108" si="1">IFERROR(IF(C70&lt;($E$13+$E$14),H69,"-"),"-")</f>
        <v>-</v>
      </c>
      <c r="G70" s="437" t="str">
        <f t="shared" ref="G70:G108" si="2">IFERROR(IF(C70&lt;($E$13+$E$14),MIN(D70-E70,F70),"-"),"-")</f>
        <v>-</v>
      </c>
      <c r="H70" s="437" t="str">
        <f t="shared" ref="H70:H108" si="3">IFERROR(IF(C70&lt;($E$13+$E$14),F70-G70,"-"),"-")</f>
        <v>-</v>
      </c>
      <c r="I70" s="437" t="str">
        <f t="shared" ref="I70:I108" si="4">IFERROR(IF(C70&lt;($E$13+$E$14),MIN(D70,E70+G70),MIN(D70,E70)),"-")</f>
        <v>-</v>
      </c>
      <c r="J70" s="500"/>
    </row>
    <row r="71" spans="2:10">
      <c r="B71" s="435">
        <f t="shared" si="0"/>
        <v>3</v>
      </c>
      <c r="C71" s="707" t="str">
        <f t="shared" ref="C71:C108" si="5">IFERROR(C70+1,"-")</f>
        <v>-</v>
      </c>
      <c r="D71" s="764">
        <v>105154942</v>
      </c>
      <c r="E71" s="460">
        <v>0</v>
      </c>
      <c r="F71" s="437" t="str">
        <f t="shared" si="1"/>
        <v>-</v>
      </c>
      <c r="G71" s="437" t="str">
        <f t="shared" si="2"/>
        <v>-</v>
      </c>
      <c r="H71" s="437" t="str">
        <f t="shared" si="3"/>
        <v>-</v>
      </c>
      <c r="I71" s="437" t="str">
        <f t="shared" si="4"/>
        <v>-</v>
      </c>
      <c r="J71" s="500"/>
    </row>
    <row r="72" spans="2:10">
      <c r="B72" s="435">
        <f t="shared" si="0"/>
        <v>4</v>
      </c>
      <c r="C72" s="707" t="str">
        <f t="shared" si="5"/>
        <v>-</v>
      </c>
      <c r="D72" s="764">
        <v>102549734</v>
      </c>
      <c r="E72" s="460">
        <v>0</v>
      </c>
      <c r="F72" s="437" t="str">
        <f t="shared" si="1"/>
        <v>-</v>
      </c>
      <c r="G72" s="437" t="str">
        <f t="shared" si="2"/>
        <v>-</v>
      </c>
      <c r="H72" s="437" t="str">
        <f t="shared" si="3"/>
        <v>-</v>
      </c>
      <c r="I72" s="437" t="str">
        <f t="shared" si="4"/>
        <v>-</v>
      </c>
      <c r="J72" s="500"/>
    </row>
    <row r="73" spans="2:10">
      <c r="B73" s="435">
        <f t="shared" si="0"/>
        <v>5</v>
      </c>
      <c r="C73" s="707" t="str">
        <f t="shared" si="5"/>
        <v>-</v>
      </c>
      <c r="D73" s="764">
        <v>100152588</v>
      </c>
      <c r="E73" s="460">
        <v>0</v>
      </c>
      <c r="F73" s="437" t="str">
        <f t="shared" si="1"/>
        <v>-</v>
      </c>
      <c r="G73" s="437" t="str">
        <f t="shared" si="2"/>
        <v>-</v>
      </c>
      <c r="H73" s="437" t="str">
        <f t="shared" si="3"/>
        <v>-</v>
      </c>
      <c r="I73" s="437" t="str">
        <f t="shared" si="4"/>
        <v>-</v>
      </c>
      <c r="J73" s="500"/>
    </row>
    <row r="74" spans="2:10">
      <c r="B74" s="435">
        <f t="shared" si="0"/>
        <v>6</v>
      </c>
      <c r="C74" s="707" t="str">
        <f t="shared" si="5"/>
        <v>-</v>
      </c>
      <c r="D74" s="764">
        <v>97422851</v>
      </c>
      <c r="E74" s="460">
        <v>0</v>
      </c>
      <c r="F74" s="437" t="str">
        <f t="shared" si="1"/>
        <v>-</v>
      </c>
      <c r="G74" s="437" t="str">
        <f t="shared" si="2"/>
        <v>-</v>
      </c>
      <c r="H74" s="437" t="str">
        <f t="shared" si="3"/>
        <v>-</v>
      </c>
      <c r="I74" s="437" t="str">
        <f t="shared" si="4"/>
        <v>-</v>
      </c>
      <c r="J74" s="500"/>
    </row>
    <row r="75" spans="2:10">
      <c r="B75" s="435">
        <f t="shared" si="0"/>
        <v>7</v>
      </c>
      <c r="C75" s="707" t="str">
        <f t="shared" si="5"/>
        <v>-</v>
      </c>
      <c r="D75" s="764">
        <v>95266365</v>
      </c>
      <c r="E75" s="460">
        <v>0</v>
      </c>
      <c r="F75" s="437" t="str">
        <f t="shared" si="1"/>
        <v>-</v>
      </c>
      <c r="G75" s="437" t="str">
        <f t="shared" si="2"/>
        <v>-</v>
      </c>
      <c r="H75" s="437" t="str">
        <f t="shared" si="3"/>
        <v>-</v>
      </c>
      <c r="I75" s="437" t="str">
        <f t="shared" si="4"/>
        <v>-</v>
      </c>
      <c r="J75" s="500"/>
    </row>
    <row r="76" spans="2:10">
      <c r="B76" s="435">
        <f t="shared" si="0"/>
        <v>8</v>
      </c>
      <c r="C76" s="707" t="str">
        <f t="shared" si="5"/>
        <v>-</v>
      </c>
      <c r="D76" s="764">
        <v>92902015</v>
      </c>
      <c r="E76" s="460">
        <v>0</v>
      </c>
      <c r="F76" s="437" t="str">
        <f t="shared" si="1"/>
        <v>-</v>
      </c>
      <c r="G76" s="437" t="str">
        <f t="shared" si="2"/>
        <v>-</v>
      </c>
      <c r="H76" s="437" t="str">
        <f t="shared" si="3"/>
        <v>-</v>
      </c>
      <c r="I76" s="437" t="str">
        <f t="shared" si="4"/>
        <v>-</v>
      </c>
      <c r="J76" s="500"/>
    </row>
    <row r="77" spans="2:10">
      <c r="B77" s="435">
        <f t="shared" si="0"/>
        <v>9</v>
      </c>
      <c r="C77" s="707" t="str">
        <f t="shared" si="5"/>
        <v>-</v>
      </c>
      <c r="D77" s="764">
        <v>89999304</v>
      </c>
      <c r="E77" s="460">
        <v>0</v>
      </c>
      <c r="F77" s="437" t="str">
        <f t="shared" si="1"/>
        <v>-</v>
      </c>
      <c r="G77" s="437" t="str">
        <f t="shared" si="2"/>
        <v>-</v>
      </c>
      <c r="H77" s="437" t="str">
        <f t="shared" si="3"/>
        <v>-</v>
      </c>
      <c r="I77" s="437" t="str">
        <f t="shared" si="4"/>
        <v>-</v>
      </c>
      <c r="J77" s="500"/>
    </row>
    <row r="78" spans="2:10">
      <c r="B78" s="435">
        <f t="shared" si="0"/>
        <v>10</v>
      </c>
      <c r="C78" s="707" t="str">
        <f t="shared" si="5"/>
        <v>-</v>
      </c>
      <c r="D78" s="764">
        <v>87764710</v>
      </c>
      <c r="E78" s="460">
        <v>0</v>
      </c>
      <c r="F78" s="437" t="str">
        <f t="shared" si="1"/>
        <v>-</v>
      </c>
      <c r="G78" s="437" t="str">
        <f t="shared" si="2"/>
        <v>-</v>
      </c>
      <c r="H78" s="437" t="str">
        <f t="shared" si="3"/>
        <v>-</v>
      </c>
      <c r="I78" s="437" t="str">
        <f t="shared" si="4"/>
        <v>-</v>
      </c>
      <c r="J78" s="500"/>
    </row>
    <row r="79" spans="2:10">
      <c r="B79" s="435">
        <f t="shared" si="0"/>
        <v>11</v>
      </c>
      <c r="C79" s="707" t="str">
        <f t="shared" si="5"/>
        <v>-</v>
      </c>
      <c r="D79" s="764">
        <v>85032663</v>
      </c>
      <c r="E79" s="460">
        <v>0</v>
      </c>
      <c r="F79" s="437" t="str">
        <f t="shared" si="1"/>
        <v>-</v>
      </c>
      <c r="G79" s="437" t="str">
        <f t="shared" si="2"/>
        <v>-</v>
      </c>
      <c r="H79" s="437" t="str">
        <f t="shared" si="3"/>
        <v>-</v>
      </c>
      <c r="I79" s="437" t="str">
        <f t="shared" si="4"/>
        <v>-</v>
      </c>
      <c r="J79" s="500"/>
    </row>
    <row r="80" spans="2:10">
      <c r="B80" s="435">
        <f t="shared" si="0"/>
        <v>12</v>
      </c>
      <c r="C80" s="707" t="str">
        <f t="shared" si="5"/>
        <v>-</v>
      </c>
      <c r="D80" s="764">
        <v>82577703</v>
      </c>
      <c r="E80" s="460">
        <v>0</v>
      </c>
      <c r="F80" s="437" t="str">
        <f t="shared" si="1"/>
        <v>-</v>
      </c>
      <c r="G80" s="437" t="str">
        <f t="shared" si="2"/>
        <v>-</v>
      </c>
      <c r="H80" s="437" t="str">
        <f t="shared" si="3"/>
        <v>-</v>
      </c>
      <c r="I80" s="437" t="str">
        <f t="shared" si="4"/>
        <v>-</v>
      </c>
      <c r="J80" s="500"/>
    </row>
    <row r="81" spans="2:10">
      <c r="B81" s="435">
        <f t="shared" si="0"/>
        <v>13</v>
      </c>
      <c r="C81" s="707" t="str">
        <f t="shared" si="5"/>
        <v>-</v>
      </c>
      <c r="D81" s="764">
        <v>79757135</v>
      </c>
      <c r="E81" s="460">
        <v>0</v>
      </c>
      <c r="F81" s="437" t="str">
        <f t="shared" si="1"/>
        <v>-</v>
      </c>
      <c r="G81" s="437" t="str">
        <f t="shared" si="2"/>
        <v>-</v>
      </c>
      <c r="H81" s="437" t="str">
        <f t="shared" si="3"/>
        <v>-</v>
      </c>
      <c r="I81" s="437" t="str">
        <f t="shared" si="4"/>
        <v>-</v>
      </c>
      <c r="J81" s="500"/>
    </row>
    <row r="82" spans="2:10">
      <c r="B82" s="435">
        <f t="shared" si="0"/>
        <v>14</v>
      </c>
      <c r="C82" s="707" t="str">
        <f t="shared" si="5"/>
        <v>-</v>
      </c>
      <c r="D82" s="764">
        <v>77269135</v>
      </c>
      <c r="E82" s="460">
        <v>0</v>
      </c>
      <c r="F82" s="437" t="str">
        <f t="shared" si="1"/>
        <v>-</v>
      </c>
      <c r="G82" s="437" t="str">
        <f t="shared" si="2"/>
        <v>-</v>
      </c>
      <c r="H82" s="437" t="str">
        <f t="shared" si="3"/>
        <v>-</v>
      </c>
      <c r="I82" s="437" t="str">
        <f t="shared" si="4"/>
        <v>-</v>
      </c>
      <c r="J82" s="500"/>
    </row>
    <row r="83" spans="2:10">
      <c r="B83" s="435">
        <f t="shared" si="0"/>
        <v>15</v>
      </c>
      <c r="C83" s="707" t="str">
        <f t="shared" si="5"/>
        <v>-</v>
      </c>
      <c r="D83" s="764">
        <v>75359232</v>
      </c>
      <c r="E83" s="460">
        <v>0</v>
      </c>
      <c r="F83" s="437" t="str">
        <f t="shared" si="1"/>
        <v>-</v>
      </c>
      <c r="G83" s="437" t="str">
        <f t="shared" si="2"/>
        <v>-</v>
      </c>
      <c r="H83" s="437" t="str">
        <f t="shared" si="3"/>
        <v>-</v>
      </c>
      <c r="I83" s="437" t="str">
        <f t="shared" si="4"/>
        <v>-</v>
      </c>
      <c r="J83" s="500"/>
    </row>
    <row r="84" spans="2:10">
      <c r="B84" s="435">
        <f t="shared" si="0"/>
        <v>16</v>
      </c>
      <c r="C84" s="707" t="str">
        <f t="shared" si="5"/>
        <v>-</v>
      </c>
      <c r="D84" s="764">
        <v>73928358</v>
      </c>
      <c r="E84" s="460">
        <v>0</v>
      </c>
      <c r="F84" s="437" t="str">
        <f t="shared" si="1"/>
        <v>-</v>
      </c>
      <c r="G84" s="437" t="str">
        <f t="shared" si="2"/>
        <v>-</v>
      </c>
      <c r="H84" s="437" t="str">
        <f t="shared" si="3"/>
        <v>-</v>
      </c>
      <c r="I84" s="437" t="str">
        <f t="shared" si="4"/>
        <v>-</v>
      </c>
      <c r="J84" s="500"/>
    </row>
    <row r="85" spans="2:10">
      <c r="B85" s="435">
        <f t="shared" si="0"/>
        <v>17</v>
      </c>
      <c r="C85" s="707" t="str">
        <f t="shared" si="5"/>
        <v>-</v>
      </c>
      <c r="D85" s="764">
        <v>72367811</v>
      </c>
      <c r="E85" s="460">
        <v>0</v>
      </c>
      <c r="F85" s="437" t="str">
        <f t="shared" si="1"/>
        <v>-</v>
      </c>
      <c r="G85" s="437" t="str">
        <f t="shared" si="2"/>
        <v>-</v>
      </c>
      <c r="H85" s="437" t="str">
        <f t="shared" si="3"/>
        <v>-</v>
      </c>
      <c r="I85" s="437" t="str">
        <f t="shared" si="4"/>
        <v>-</v>
      </c>
      <c r="J85" s="500"/>
    </row>
    <row r="86" spans="2:10">
      <c r="B86" s="435">
        <f t="shared" ref="B86:B101" si="6">B85+1</f>
        <v>18</v>
      </c>
      <c r="C86" s="707" t="str">
        <f t="shared" si="5"/>
        <v>-</v>
      </c>
      <c r="D86" s="764">
        <v>71301963</v>
      </c>
      <c r="E86" s="460">
        <v>0</v>
      </c>
      <c r="F86" s="437" t="str">
        <f t="shared" si="1"/>
        <v>-</v>
      </c>
      <c r="G86" s="437" t="str">
        <f t="shared" si="2"/>
        <v>-</v>
      </c>
      <c r="H86" s="437" t="str">
        <f t="shared" si="3"/>
        <v>-</v>
      </c>
      <c r="I86" s="437" t="str">
        <f t="shared" si="4"/>
        <v>-</v>
      </c>
      <c r="J86" s="430"/>
    </row>
    <row r="87" spans="2:10">
      <c r="B87" s="435">
        <f t="shared" si="6"/>
        <v>19</v>
      </c>
      <c r="C87" s="707" t="str">
        <f t="shared" si="5"/>
        <v>-</v>
      </c>
      <c r="D87" s="764">
        <v>70169161</v>
      </c>
      <c r="E87" s="460">
        <v>0</v>
      </c>
      <c r="F87" s="437" t="str">
        <f t="shared" si="1"/>
        <v>-</v>
      </c>
      <c r="G87" s="437" t="str">
        <f t="shared" si="2"/>
        <v>-</v>
      </c>
      <c r="H87" s="437" t="str">
        <f t="shared" si="3"/>
        <v>-</v>
      </c>
      <c r="I87" s="437" t="str">
        <f t="shared" si="4"/>
        <v>-</v>
      </c>
      <c r="J87" s="430"/>
    </row>
    <row r="88" spans="2:10">
      <c r="B88" s="435">
        <f t="shared" si="6"/>
        <v>20</v>
      </c>
      <c r="C88" s="707" t="str">
        <f t="shared" si="5"/>
        <v>-</v>
      </c>
      <c r="D88" s="764">
        <v>68821126</v>
      </c>
      <c r="E88" s="460">
        <v>0</v>
      </c>
      <c r="F88" s="437" t="str">
        <f t="shared" si="1"/>
        <v>-</v>
      </c>
      <c r="G88" s="437" t="str">
        <f t="shared" si="2"/>
        <v>-</v>
      </c>
      <c r="H88" s="437" t="str">
        <f t="shared" si="3"/>
        <v>-</v>
      </c>
      <c r="I88" s="437" t="str">
        <f t="shared" si="4"/>
        <v>-</v>
      </c>
      <c r="J88" s="430"/>
    </row>
    <row r="89" spans="2:10">
      <c r="B89" s="435">
        <f t="shared" si="6"/>
        <v>21</v>
      </c>
      <c r="C89" s="707" t="str">
        <f t="shared" si="5"/>
        <v>-</v>
      </c>
      <c r="D89" s="764">
        <v>67117316</v>
      </c>
      <c r="E89" s="460">
        <v>0</v>
      </c>
      <c r="F89" s="437" t="str">
        <f t="shared" si="1"/>
        <v>-</v>
      </c>
      <c r="G89" s="437" t="str">
        <f t="shared" si="2"/>
        <v>-</v>
      </c>
      <c r="H89" s="437" t="str">
        <f t="shared" si="3"/>
        <v>-</v>
      </c>
      <c r="I89" s="437" t="str">
        <f t="shared" si="4"/>
        <v>-</v>
      </c>
      <c r="J89" s="430"/>
    </row>
    <row r="90" spans="2:10">
      <c r="B90" s="435">
        <f t="shared" si="6"/>
        <v>22</v>
      </c>
      <c r="C90" s="707" t="str">
        <f t="shared" si="5"/>
        <v>-</v>
      </c>
      <c r="D90" s="764">
        <v>65803069</v>
      </c>
      <c r="E90" s="460">
        <v>0</v>
      </c>
      <c r="F90" s="437" t="str">
        <f t="shared" si="1"/>
        <v>-</v>
      </c>
      <c r="G90" s="437" t="str">
        <f t="shared" si="2"/>
        <v>-</v>
      </c>
      <c r="H90" s="437" t="str">
        <f t="shared" si="3"/>
        <v>-</v>
      </c>
      <c r="I90" s="437" t="str">
        <f t="shared" si="4"/>
        <v>-</v>
      </c>
      <c r="J90" s="430"/>
    </row>
    <row r="91" spans="2:10">
      <c r="B91" s="435">
        <f t="shared" si="6"/>
        <v>23</v>
      </c>
      <c r="C91" s="707" t="str">
        <f t="shared" si="5"/>
        <v>-</v>
      </c>
      <c r="D91" s="764">
        <v>64270256</v>
      </c>
      <c r="E91" s="460">
        <v>0</v>
      </c>
      <c r="F91" s="437" t="str">
        <f t="shared" si="1"/>
        <v>-</v>
      </c>
      <c r="G91" s="437" t="str">
        <f t="shared" si="2"/>
        <v>-</v>
      </c>
      <c r="H91" s="437" t="str">
        <f t="shared" si="3"/>
        <v>-</v>
      </c>
      <c r="I91" s="437" t="str">
        <f t="shared" si="4"/>
        <v>-</v>
      </c>
      <c r="J91" s="430"/>
    </row>
    <row r="92" spans="2:10">
      <c r="B92" s="435">
        <f t="shared" si="6"/>
        <v>24</v>
      </c>
      <c r="C92" s="707" t="str">
        <f t="shared" si="5"/>
        <v>-</v>
      </c>
      <c r="D92" s="764">
        <v>63169086</v>
      </c>
      <c r="E92" s="460">
        <v>0</v>
      </c>
      <c r="F92" s="437" t="str">
        <f t="shared" si="1"/>
        <v>-</v>
      </c>
      <c r="G92" s="437" t="str">
        <f t="shared" si="2"/>
        <v>-</v>
      </c>
      <c r="H92" s="437" t="str">
        <f t="shared" si="3"/>
        <v>-</v>
      </c>
      <c r="I92" s="437" t="str">
        <f t="shared" si="4"/>
        <v>-</v>
      </c>
      <c r="J92" s="430"/>
    </row>
    <row r="93" spans="2:10">
      <c r="B93" s="435">
        <f t="shared" si="6"/>
        <v>25</v>
      </c>
      <c r="C93" s="707" t="str">
        <f t="shared" si="5"/>
        <v>-</v>
      </c>
      <c r="D93" s="764">
        <v>61888666</v>
      </c>
      <c r="E93" s="460">
        <v>0</v>
      </c>
      <c r="F93" s="437" t="str">
        <f t="shared" si="1"/>
        <v>-</v>
      </c>
      <c r="G93" s="437" t="str">
        <f t="shared" si="2"/>
        <v>-</v>
      </c>
      <c r="H93" s="437" t="str">
        <f t="shared" si="3"/>
        <v>-</v>
      </c>
      <c r="I93" s="437" t="str">
        <f t="shared" si="4"/>
        <v>-</v>
      </c>
      <c r="J93" s="430"/>
    </row>
    <row r="94" spans="2:10">
      <c r="B94" s="435">
        <f t="shared" si="6"/>
        <v>26</v>
      </c>
      <c r="C94" s="707" t="str">
        <f t="shared" si="5"/>
        <v>-</v>
      </c>
      <c r="D94" s="764">
        <v>60098103</v>
      </c>
      <c r="E94" s="460">
        <v>0</v>
      </c>
      <c r="F94" s="437" t="str">
        <f t="shared" si="1"/>
        <v>-</v>
      </c>
      <c r="G94" s="437" t="str">
        <f t="shared" si="2"/>
        <v>-</v>
      </c>
      <c r="H94" s="437" t="str">
        <f t="shared" si="3"/>
        <v>-</v>
      </c>
      <c r="I94" s="437" t="str">
        <f t="shared" si="4"/>
        <v>-</v>
      </c>
      <c r="J94" s="430"/>
    </row>
    <row r="95" spans="2:10">
      <c r="B95" s="435">
        <f t="shared" si="6"/>
        <v>27</v>
      </c>
      <c r="C95" s="707" t="str">
        <f t="shared" si="5"/>
        <v>-</v>
      </c>
      <c r="D95" s="764">
        <v>58774328</v>
      </c>
      <c r="E95" s="460">
        <v>0</v>
      </c>
      <c r="F95" s="437" t="str">
        <f t="shared" si="1"/>
        <v>-</v>
      </c>
      <c r="G95" s="437" t="str">
        <f t="shared" si="2"/>
        <v>-</v>
      </c>
      <c r="H95" s="437" t="str">
        <f t="shared" si="3"/>
        <v>-</v>
      </c>
      <c r="I95" s="721" t="str">
        <f t="shared" si="4"/>
        <v>-</v>
      </c>
      <c r="J95" s="430"/>
    </row>
    <row r="96" spans="2:10">
      <c r="B96" s="435">
        <f t="shared" si="6"/>
        <v>28</v>
      </c>
      <c r="C96" s="707" t="str">
        <f t="shared" si="5"/>
        <v>-</v>
      </c>
      <c r="D96" s="764">
        <v>57567572</v>
      </c>
      <c r="E96" s="460">
        <v>0</v>
      </c>
      <c r="F96" s="437" t="str">
        <f t="shared" si="1"/>
        <v>-</v>
      </c>
      <c r="G96" s="437" t="str">
        <f t="shared" si="2"/>
        <v>-</v>
      </c>
      <c r="H96" s="437" t="str">
        <f t="shared" si="3"/>
        <v>-</v>
      </c>
      <c r="I96" s="437" t="str">
        <f t="shared" si="4"/>
        <v>-</v>
      </c>
      <c r="J96" s="430"/>
    </row>
    <row r="97" spans="2:10">
      <c r="B97" s="435">
        <f t="shared" si="6"/>
        <v>29</v>
      </c>
      <c r="C97" s="707" t="str">
        <f t="shared" si="5"/>
        <v>-</v>
      </c>
      <c r="D97" s="764">
        <v>56129941</v>
      </c>
      <c r="E97" s="460">
        <v>0</v>
      </c>
      <c r="F97" s="437" t="str">
        <f t="shared" si="1"/>
        <v>-</v>
      </c>
      <c r="G97" s="437" t="str">
        <f t="shared" si="2"/>
        <v>-</v>
      </c>
      <c r="H97" s="437" t="str">
        <f t="shared" si="3"/>
        <v>-</v>
      </c>
      <c r="I97" s="437" t="str">
        <f t="shared" si="4"/>
        <v>-</v>
      </c>
      <c r="J97" s="430"/>
    </row>
    <row r="98" spans="2:10">
      <c r="B98" s="435">
        <f t="shared" si="6"/>
        <v>30</v>
      </c>
      <c r="C98" s="707" t="str">
        <f t="shared" si="5"/>
        <v>-</v>
      </c>
      <c r="D98" s="764">
        <v>55059805</v>
      </c>
      <c r="E98" s="460">
        <v>0</v>
      </c>
      <c r="F98" s="437" t="str">
        <f t="shared" si="1"/>
        <v>-</v>
      </c>
      <c r="G98" s="437" t="str">
        <f t="shared" si="2"/>
        <v>-</v>
      </c>
      <c r="H98" s="437" t="str">
        <f t="shared" si="3"/>
        <v>-</v>
      </c>
      <c r="I98" s="437" t="str">
        <f t="shared" si="4"/>
        <v>-</v>
      </c>
      <c r="J98" s="430"/>
    </row>
    <row r="99" spans="2:10">
      <c r="B99" s="435">
        <f t="shared" si="6"/>
        <v>31</v>
      </c>
      <c r="C99" s="707" t="str">
        <f t="shared" si="5"/>
        <v>-</v>
      </c>
      <c r="D99" s="764">
        <v>53369729</v>
      </c>
      <c r="E99" s="460">
        <v>0</v>
      </c>
      <c r="F99" s="437" t="str">
        <f t="shared" si="1"/>
        <v>-</v>
      </c>
      <c r="G99" s="437" t="str">
        <f t="shared" si="2"/>
        <v>-</v>
      </c>
      <c r="H99" s="437" t="str">
        <f t="shared" si="3"/>
        <v>-</v>
      </c>
      <c r="I99" s="437" t="str">
        <f t="shared" si="4"/>
        <v>-</v>
      </c>
      <c r="J99" s="430"/>
    </row>
    <row r="100" spans="2:10">
      <c r="B100" s="435">
        <f t="shared" si="6"/>
        <v>32</v>
      </c>
      <c r="C100" s="707" t="str">
        <f t="shared" si="5"/>
        <v>-</v>
      </c>
      <c r="D100" s="764">
        <v>52484762</v>
      </c>
      <c r="E100" s="460">
        <v>0</v>
      </c>
      <c r="F100" s="437" t="str">
        <f t="shared" si="1"/>
        <v>-</v>
      </c>
      <c r="G100" s="437" t="str">
        <f t="shared" si="2"/>
        <v>-</v>
      </c>
      <c r="H100" s="437" t="str">
        <f t="shared" si="3"/>
        <v>-</v>
      </c>
      <c r="I100" s="437" t="str">
        <f t="shared" si="4"/>
        <v>-</v>
      </c>
      <c r="J100" s="430"/>
    </row>
    <row r="101" spans="2:10">
      <c r="B101" s="435">
        <f t="shared" si="6"/>
        <v>33</v>
      </c>
      <c r="C101" s="707" t="str">
        <f t="shared" si="5"/>
        <v>-</v>
      </c>
      <c r="D101" s="764">
        <v>50946015</v>
      </c>
      <c r="E101" s="460">
        <v>0</v>
      </c>
      <c r="F101" s="437" t="str">
        <f t="shared" si="1"/>
        <v>-</v>
      </c>
      <c r="G101" s="437" t="str">
        <f t="shared" si="2"/>
        <v>-</v>
      </c>
      <c r="H101" s="437" t="str">
        <f t="shared" si="3"/>
        <v>-</v>
      </c>
      <c r="I101" s="437" t="str">
        <f t="shared" si="4"/>
        <v>-</v>
      </c>
      <c r="J101" s="430"/>
    </row>
    <row r="102" spans="2:10">
      <c r="B102" s="435">
        <f t="shared" ref="B102:B108" si="7">B101+1</f>
        <v>34</v>
      </c>
      <c r="C102" s="707" t="str">
        <f t="shared" si="5"/>
        <v>-</v>
      </c>
      <c r="D102" s="764">
        <v>49742622</v>
      </c>
      <c r="E102" s="460">
        <v>0</v>
      </c>
      <c r="F102" s="437" t="str">
        <f t="shared" si="1"/>
        <v>-</v>
      </c>
      <c r="G102" s="437" t="str">
        <f t="shared" si="2"/>
        <v>-</v>
      </c>
      <c r="H102" s="437" t="str">
        <f t="shared" si="3"/>
        <v>-</v>
      </c>
      <c r="I102" s="437" t="str">
        <f t="shared" si="4"/>
        <v>-</v>
      </c>
      <c r="J102" s="430"/>
    </row>
    <row r="103" spans="2:10">
      <c r="B103" s="435">
        <f t="shared" si="7"/>
        <v>35</v>
      </c>
      <c r="C103" s="707" t="str">
        <f t="shared" si="5"/>
        <v>-</v>
      </c>
      <c r="D103" s="764">
        <v>48728248</v>
      </c>
      <c r="E103" s="460">
        <v>0</v>
      </c>
      <c r="F103" s="437" t="str">
        <f t="shared" si="1"/>
        <v>-</v>
      </c>
      <c r="G103" s="437" t="str">
        <f t="shared" si="2"/>
        <v>-</v>
      </c>
      <c r="H103" s="437" t="str">
        <f t="shared" si="3"/>
        <v>-</v>
      </c>
      <c r="I103" s="437" t="str">
        <f t="shared" si="4"/>
        <v>-</v>
      </c>
      <c r="J103" s="430"/>
    </row>
    <row r="104" spans="2:10">
      <c r="B104" s="435">
        <f t="shared" si="7"/>
        <v>36</v>
      </c>
      <c r="C104" s="707" t="str">
        <f t="shared" si="5"/>
        <v>-</v>
      </c>
      <c r="D104" s="764">
        <v>47485228</v>
      </c>
      <c r="E104" s="460">
        <v>0</v>
      </c>
      <c r="F104" s="437" t="str">
        <f t="shared" si="1"/>
        <v>-</v>
      </c>
      <c r="G104" s="437" t="str">
        <f t="shared" si="2"/>
        <v>-</v>
      </c>
      <c r="H104" s="437" t="str">
        <f t="shared" si="3"/>
        <v>-</v>
      </c>
      <c r="I104" s="437" t="str">
        <f t="shared" si="4"/>
        <v>-</v>
      </c>
      <c r="J104" s="430"/>
    </row>
    <row r="105" spans="2:10">
      <c r="B105" s="435">
        <f t="shared" si="7"/>
        <v>37</v>
      </c>
      <c r="C105" s="707" t="str">
        <f t="shared" si="5"/>
        <v>-</v>
      </c>
      <c r="D105" s="764">
        <v>46336374</v>
      </c>
      <c r="E105" s="460">
        <v>0</v>
      </c>
      <c r="F105" s="437" t="str">
        <f t="shared" si="1"/>
        <v>-</v>
      </c>
      <c r="G105" s="437" t="str">
        <f t="shared" si="2"/>
        <v>-</v>
      </c>
      <c r="H105" s="437" t="str">
        <f t="shared" si="3"/>
        <v>-</v>
      </c>
      <c r="I105" s="437" t="str">
        <f t="shared" si="4"/>
        <v>-</v>
      </c>
      <c r="J105" s="430"/>
    </row>
    <row r="106" spans="2:10">
      <c r="B106" s="435">
        <f t="shared" si="7"/>
        <v>38</v>
      </c>
      <c r="C106" s="707" t="str">
        <f t="shared" si="5"/>
        <v>-</v>
      </c>
      <c r="D106" s="764">
        <v>45372518</v>
      </c>
      <c r="E106" s="460">
        <v>0</v>
      </c>
      <c r="F106" s="437" t="str">
        <f t="shared" si="1"/>
        <v>-</v>
      </c>
      <c r="G106" s="437" t="str">
        <f t="shared" si="2"/>
        <v>-</v>
      </c>
      <c r="H106" s="437" t="str">
        <f t="shared" si="3"/>
        <v>-</v>
      </c>
      <c r="I106" s="437" t="str">
        <f t="shared" si="4"/>
        <v>-</v>
      </c>
      <c r="J106" s="430"/>
    </row>
    <row r="107" spans="2:10">
      <c r="B107" s="435">
        <f t="shared" si="7"/>
        <v>39</v>
      </c>
      <c r="C107" s="707" t="str">
        <f t="shared" si="5"/>
        <v>-</v>
      </c>
      <c r="D107" s="764">
        <v>44272518</v>
      </c>
      <c r="E107" s="460">
        <v>0</v>
      </c>
      <c r="F107" s="437" t="str">
        <f t="shared" si="1"/>
        <v>-</v>
      </c>
      <c r="G107" s="437" t="str">
        <f t="shared" si="2"/>
        <v>-</v>
      </c>
      <c r="H107" s="437" t="str">
        <f t="shared" si="3"/>
        <v>-</v>
      </c>
      <c r="I107" s="437" t="str">
        <f t="shared" si="4"/>
        <v>-</v>
      </c>
      <c r="J107" s="430"/>
    </row>
    <row r="108" spans="2:10">
      <c r="B108" s="435">
        <f t="shared" si="7"/>
        <v>40</v>
      </c>
      <c r="C108" s="707" t="str">
        <f t="shared" si="5"/>
        <v>-</v>
      </c>
      <c r="D108" s="764">
        <v>43915281</v>
      </c>
      <c r="E108" s="460">
        <v>0</v>
      </c>
      <c r="F108" s="437" t="str">
        <f t="shared" si="1"/>
        <v>-</v>
      </c>
      <c r="G108" s="437" t="str">
        <f t="shared" si="2"/>
        <v>-</v>
      </c>
      <c r="H108" s="437" t="str">
        <f t="shared" si="3"/>
        <v>-</v>
      </c>
      <c r="I108" s="437" t="str">
        <f t="shared" si="4"/>
        <v>-</v>
      </c>
      <c r="J108" s="430"/>
    </row>
    <row r="109" spans="2:10">
      <c r="B109" s="430"/>
      <c r="C109" s="430"/>
      <c r="D109" s="430"/>
      <c r="E109" s="438"/>
      <c r="F109" s="430"/>
      <c r="G109" s="430"/>
      <c r="H109" s="430"/>
      <c r="I109" s="430"/>
      <c r="J109" s="430"/>
    </row>
  </sheetData>
  <mergeCells count="4">
    <mergeCell ref="C8:H9"/>
    <mergeCell ref="D16:H18"/>
    <mergeCell ref="D36:H38"/>
    <mergeCell ref="D47:H49"/>
  </mergeCells>
  <pageMargins left="0.5" right="0.5" top="0.75" bottom="0.5" header="0.3" footer="0.3"/>
  <pageSetup scale="57" fitToHeight="2" orientation="portrait" horizontalDpi="1200" verticalDpi="1200" r:id="rId1"/>
  <rowBreaks count="1" manualBreakCount="1">
    <brk id="43"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4434-0EAE-402A-B0B4-AD4A93F943F6}">
  <sheetPr>
    <tabColor theme="6" tint="0.59999389629810485"/>
  </sheetPr>
  <dimension ref="A1:K23"/>
  <sheetViews>
    <sheetView view="pageBreakPreview" zoomScaleNormal="100" zoomScaleSheetLayoutView="100" workbookViewId="0"/>
  </sheetViews>
  <sheetFormatPr defaultRowHeight="12.75"/>
  <cols>
    <col min="1" max="1" width="7.1640625" customWidth="1"/>
    <col min="2" max="2" width="44.33203125" customWidth="1"/>
    <col min="3" max="4" width="4" customWidth="1"/>
    <col min="5" max="6" width="16.83203125" customWidth="1"/>
  </cols>
  <sheetData>
    <row r="1" spans="1:11">
      <c r="A1" s="857" t="s">
        <v>3</v>
      </c>
      <c r="B1" s="861"/>
      <c r="C1" s="863"/>
      <c r="D1" s="863"/>
      <c r="E1" s="863"/>
      <c r="F1" s="863"/>
      <c r="G1" s="863"/>
      <c r="H1" s="870"/>
      <c r="I1" s="871"/>
      <c r="J1" s="863"/>
      <c r="K1" s="863"/>
    </row>
    <row r="2" spans="1:11">
      <c r="A2" s="1084" t="s">
        <v>1110</v>
      </c>
      <c r="B2" s="1084"/>
      <c r="C2" s="1084"/>
      <c r="D2" s="1084"/>
      <c r="E2" s="1084"/>
      <c r="F2" s="1084"/>
      <c r="G2" s="1084"/>
      <c r="H2" s="1084"/>
      <c r="I2" s="1084"/>
      <c r="J2" s="1084"/>
      <c r="K2" s="1084"/>
    </row>
    <row r="3" spans="1:11">
      <c r="A3" s="1084" t="s">
        <v>1227</v>
      </c>
      <c r="B3" s="1084"/>
      <c r="C3" s="1084"/>
      <c r="D3" s="1084"/>
      <c r="E3" s="1084"/>
      <c r="F3" s="1084"/>
      <c r="G3" s="1084"/>
      <c r="H3" s="1084"/>
      <c r="I3" s="1084"/>
      <c r="J3" s="1084"/>
      <c r="K3" s="1084"/>
    </row>
    <row r="4" spans="1:11">
      <c r="A4" s="1085"/>
      <c r="B4" s="1085"/>
      <c r="C4" s="1085"/>
      <c r="D4" s="1085"/>
      <c r="E4" s="1085"/>
      <c r="F4" s="1085"/>
      <c r="G4" s="500"/>
      <c r="H4" s="500"/>
      <c r="I4" s="500"/>
      <c r="J4" s="500"/>
      <c r="K4" s="500"/>
    </row>
    <row r="5" spans="1:11">
      <c r="A5" s="1086"/>
      <c r="B5" s="1086"/>
      <c r="C5" s="1086"/>
      <c r="D5" s="1086"/>
      <c r="E5" s="1086"/>
      <c r="F5" s="1086"/>
      <c r="G5" s="500"/>
      <c r="H5" s="500"/>
      <c r="I5" s="500"/>
      <c r="J5" s="500"/>
      <c r="K5" s="500"/>
    </row>
    <row r="6" spans="1:11">
      <c r="A6" s="974"/>
      <c r="B6" s="975" t="s">
        <v>1228</v>
      </c>
      <c r="C6" s="976"/>
      <c r="D6" s="976"/>
      <c r="E6" s="976"/>
      <c r="F6" s="500"/>
      <c r="G6" s="500"/>
      <c r="H6" s="500"/>
      <c r="I6" s="500"/>
      <c r="J6" s="500"/>
      <c r="K6" s="500"/>
    </row>
    <row r="7" spans="1:11">
      <c r="A7" s="974"/>
      <c r="B7" s="977"/>
      <c r="C7" s="977"/>
      <c r="D7" s="977"/>
      <c r="E7" s="978" t="s">
        <v>1229</v>
      </c>
      <c r="F7" s="979" t="s">
        <v>1230</v>
      </c>
      <c r="G7" s="500"/>
      <c r="H7" s="500"/>
      <c r="I7" s="500"/>
      <c r="J7" s="500"/>
      <c r="K7" s="500"/>
    </row>
    <row r="8" spans="1:11">
      <c r="A8" s="980" t="s">
        <v>41</v>
      </c>
      <c r="B8" s="981" t="s">
        <v>733</v>
      </c>
      <c r="C8" s="982"/>
      <c r="D8" s="982"/>
      <c r="E8" s="980" t="s">
        <v>1231</v>
      </c>
      <c r="F8" s="980" t="s">
        <v>1232</v>
      </c>
      <c r="G8" s="500"/>
      <c r="H8" s="500"/>
      <c r="I8" s="500"/>
      <c r="J8" s="500"/>
      <c r="K8" s="500"/>
    </row>
    <row r="9" spans="1:11">
      <c r="A9" s="974"/>
      <c r="B9" s="979"/>
      <c r="C9" s="500"/>
      <c r="D9" s="500"/>
      <c r="E9" s="979"/>
      <c r="F9" s="979"/>
      <c r="G9" s="500"/>
      <c r="H9" s="500"/>
      <c r="I9" s="500"/>
      <c r="J9" s="500"/>
      <c r="K9" s="500"/>
    </row>
    <row r="10" spans="1:11">
      <c r="A10" s="500"/>
      <c r="B10" s="500"/>
      <c r="C10" s="500"/>
      <c r="D10" s="500"/>
      <c r="E10" s="500"/>
      <c r="F10" s="500"/>
      <c r="G10" s="500"/>
      <c r="H10" s="500"/>
      <c r="I10" s="500"/>
      <c r="J10" s="500"/>
      <c r="K10" s="500"/>
    </row>
    <row r="11" spans="1:11">
      <c r="A11" s="983">
        <v>1</v>
      </c>
      <c r="B11" s="984" t="s">
        <v>1233</v>
      </c>
      <c r="C11" s="984"/>
      <c r="D11" s="984"/>
      <c r="E11" s="985">
        <v>0.21</v>
      </c>
      <c r="F11" s="984"/>
      <c r="G11" s="500"/>
      <c r="H11" s="500"/>
      <c r="I11" s="500"/>
      <c r="J11" s="500"/>
      <c r="K11" s="500"/>
    </row>
    <row r="12" spans="1:11">
      <c r="A12" s="983">
        <v>2</v>
      </c>
      <c r="B12" s="984" t="s">
        <v>1234</v>
      </c>
      <c r="C12" s="984"/>
      <c r="D12" s="984"/>
      <c r="E12" s="986">
        <v>1</v>
      </c>
      <c r="F12" s="984"/>
      <c r="G12" s="500"/>
      <c r="H12" s="500"/>
      <c r="I12" s="500"/>
      <c r="J12" s="500"/>
      <c r="K12" s="500"/>
    </row>
    <row r="13" spans="1:11">
      <c r="A13" s="983">
        <v>3</v>
      </c>
      <c r="B13" s="984" t="s">
        <v>1235</v>
      </c>
      <c r="C13" s="984"/>
      <c r="D13" s="984"/>
      <c r="E13" s="987">
        <f>E11*E12</f>
        <v>0.21</v>
      </c>
      <c r="F13" s="500"/>
      <c r="G13" s="500"/>
      <c r="H13" s="500"/>
      <c r="I13" s="500"/>
      <c r="J13" s="500"/>
      <c r="K13" s="500"/>
    </row>
    <row r="14" spans="1:11">
      <c r="A14" s="983">
        <v>4</v>
      </c>
      <c r="B14" s="984" t="s">
        <v>1236</v>
      </c>
      <c r="C14" s="984"/>
      <c r="D14" s="984"/>
      <c r="E14" s="984"/>
      <c r="F14" s="988">
        <f>SUM(E13:E13)</f>
        <v>0.21</v>
      </c>
      <c r="G14" s="500"/>
      <c r="H14" s="500"/>
      <c r="I14" s="500"/>
      <c r="J14" s="500"/>
      <c r="K14" s="500"/>
    </row>
    <row r="15" spans="1:11">
      <c r="A15" s="983"/>
      <c r="B15" s="984"/>
      <c r="C15" s="984"/>
      <c r="D15" s="984"/>
      <c r="E15" s="984"/>
      <c r="F15" s="984"/>
      <c r="G15" s="500"/>
      <c r="H15" s="500"/>
      <c r="I15" s="500"/>
      <c r="J15" s="500"/>
      <c r="K15" s="500"/>
    </row>
    <row r="16" spans="1:11">
      <c r="A16" s="983">
        <v>5</v>
      </c>
      <c r="B16" s="984" t="s">
        <v>1237</v>
      </c>
      <c r="C16" s="984"/>
      <c r="D16" s="984"/>
      <c r="E16" s="985">
        <v>8.8400000000000006E-2</v>
      </c>
      <c r="F16" s="984"/>
      <c r="G16" s="500"/>
      <c r="H16" s="500"/>
      <c r="I16" s="500"/>
      <c r="J16" s="500"/>
      <c r="K16" s="500"/>
    </row>
    <row r="17" spans="1:11">
      <c r="A17" s="983">
        <v>6</v>
      </c>
      <c r="B17" s="984" t="s">
        <v>1234</v>
      </c>
      <c r="C17" s="984"/>
      <c r="D17" s="984"/>
      <c r="E17" s="986">
        <v>1</v>
      </c>
      <c r="F17" s="984"/>
      <c r="G17" s="500"/>
      <c r="H17" s="500"/>
      <c r="I17" s="500"/>
      <c r="J17" s="500"/>
      <c r="K17" s="500"/>
    </row>
    <row r="18" spans="1:11">
      <c r="A18" s="983">
        <v>7</v>
      </c>
      <c r="B18" s="984" t="s">
        <v>1235</v>
      </c>
      <c r="C18" s="984"/>
      <c r="D18" s="984"/>
      <c r="E18" s="987">
        <f>E16*E17</f>
        <v>8.8400000000000006E-2</v>
      </c>
      <c r="F18" s="500"/>
      <c r="G18" s="500"/>
      <c r="H18" s="500"/>
      <c r="I18" s="500"/>
      <c r="J18" s="500"/>
      <c r="K18" s="500"/>
    </row>
    <row r="19" spans="1:11">
      <c r="A19" s="983">
        <v>8</v>
      </c>
      <c r="B19" s="984" t="s">
        <v>1238</v>
      </c>
      <c r="C19" s="984"/>
      <c r="D19" s="984"/>
      <c r="E19" s="987"/>
      <c r="F19" s="988">
        <f>SUM(E18:E18)</f>
        <v>8.8400000000000006E-2</v>
      </c>
      <c r="G19" s="500"/>
      <c r="H19" s="500"/>
      <c r="I19" s="500"/>
      <c r="J19" s="500"/>
      <c r="K19" s="500"/>
    </row>
    <row r="20" spans="1:11">
      <c r="A20" s="983"/>
      <c r="B20" s="984"/>
      <c r="C20" s="984"/>
      <c r="D20" s="984"/>
      <c r="E20" s="984"/>
      <c r="F20" s="984"/>
      <c r="G20" s="500"/>
      <c r="H20" s="500"/>
      <c r="I20" s="500"/>
      <c r="J20" s="500"/>
      <c r="K20" s="500"/>
    </row>
    <row r="21" spans="1:11">
      <c r="A21" s="981" t="s">
        <v>435</v>
      </c>
      <c r="B21" s="500"/>
      <c r="C21" s="500"/>
      <c r="D21" s="500"/>
      <c r="E21" s="500"/>
      <c r="F21" s="500"/>
      <c r="G21" s="500"/>
      <c r="H21" s="500"/>
      <c r="I21" s="500"/>
      <c r="J21" s="500"/>
      <c r="K21" s="500"/>
    </row>
    <row r="22" spans="1:11" ht="25.5" customHeight="1">
      <c r="A22" s="974" t="s">
        <v>269</v>
      </c>
      <c r="B22" s="1049" t="s">
        <v>1239</v>
      </c>
      <c r="C22" s="1049"/>
      <c r="D22" s="1049"/>
      <c r="E22" s="1049"/>
      <c r="F22" s="1049"/>
      <c r="G22" s="1049"/>
      <c r="H22" s="1049"/>
      <c r="I22" s="500"/>
      <c r="J22" s="500"/>
      <c r="K22" s="500"/>
    </row>
    <row r="23" spans="1:11">
      <c r="A23" s="974" t="s">
        <v>271</v>
      </c>
      <c r="B23" s="984" t="s">
        <v>1240</v>
      </c>
      <c r="C23" s="870"/>
      <c r="D23" s="870"/>
      <c r="E23" s="870"/>
      <c r="F23" s="500"/>
      <c r="G23" s="500"/>
      <c r="H23" s="500"/>
      <c r="I23" s="500"/>
      <c r="J23" s="500"/>
      <c r="K23" s="500"/>
    </row>
  </sheetData>
  <mergeCells count="5">
    <mergeCell ref="A2:K2"/>
    <mergeCell ref="A3:K3"/>
    <mergeCell ref="A4:F4"/>
    <mergeCell ref="A5:F5"/>
    <mergeCell ref="B22:H22"/>
  </mergeCells>
  <pageMargins left="0.7" right="0.7" top="0.75" bottom="0.75" header="0.3" footer="0.3"/>
  <pageSetup scale="83" orientation="portrait" r:id="rId1"/>
  <colBreaks count="1" manualBreakCount="1">
    <brk id="9"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1228-EA44-4B55-B6D8-06F67AE34EFD}">
  <sheetPr>
    <tabColor theme="6" tint="0.59999389629810485"/>
  </sheetPr>
  <dimension ref="A1:R134"/>
  <sheetViews>
    <sheetView view="pageBreakPreview" zoomScale="80" zoomScaleNormal="100" zoomScaleSheetLayoutView="80" workbookViewId="0"/>
  </sheetViews>
  <sheetFormatPr defaultRowHeight="12.75"/>
  <cols>
    <col min="2" max="2" width="18.1640625" customWidth="1"/>
    <col min="3" max="3" width="9" customWidth="1"/>
    <col min="4" max="4" width="18.1640625" customWidth="1"/>
    <col min="5" max="5" width="28.5" customWidth="1"/>
    <col min="6" max="6" width="16.83203125" customWidth="1"/>
    <col min="7" max="7" width="12.33203125" customWidth="1"/>
    <col min="8" max="9" width="18.1640625" customWidth="1"/>
    <col min="10" max="10" width="28.33203125" customWidth="1"/>
    <col min="11" max="11" width="18.1640625" customWidth="1"/>
    <col min="12" max="13" width="17.6640625" customWidth="1"/>
    <col min="14" max="14" width="21.6640625" customWidth="1"/>
    <col min="15" max="17" width="17.6640625" customWidth="1"/>
  </cols>
  <sheetData>
    <row r="1" spans="1:17">
      <c r="A1" s="857" t="s">
        <v>3</v>
      </c>
      <c r="B1" s="861"/>
      <c r="C1" s="863"/>
      <c r="D1" s="863"/>
      <c r="E1" s="863"/>
      <c r="F1" s="863"/>
      <c r="G1" s="863"/>
      <c r="H1" s="863"/>
      <c r="I1" s="873"/>
      <c r="J1" s="871"/>
      <c r="K1" s="863"/>
      <c r="L1" s="870"/>
      <c r="M1" s="870"/>
      <c r="N1" s="870"/>
      <c r="O1" s="870"/>
      <c r="P1" s="870"/>
      <c r="Q1" s="870"/>
    </row>
    <row r="2" spans="1:17">
      <c r="A2" s="857" t="s">
        <v>1110</v>
      </c>
      <c r="B2" s="862"/>
      <c r="C2" s="862"/>
      <c r="D2" s="862"/>
      <c r="E2" s="862"/>
      <c r="F2" s="862"/>
      <c r="G2" s="862"/>
      <c r="H2" s="862"/>
      <c r="I2" s="873"/>
      <c r="J2" s="862"/>
      <c r="K2" s="862"/>
      <c r="L2" s="862"/>
      <c r="M2" s="870"/>
      <c r="N2" s="870"/>
      <c r="O2" s="870"/>
      <c r="P2" s="870"/>
      <c r="Q2" s="870"/>
    </row>
    <row r="3" spans="1:17">
      <c r="A3" s="858" t="s">
        <v>1125</v>
      </c>
      <c r="B3" s="858"/>
      <c r="C3" s="858"/>
      <c r="D3" s="858"/>
      <c r="E3" s="858"/>
      <c r="F3" s="858"/>
      <c r="G3" s="858"/>
      <c r="H3" s="858"/>
      <c r="I3" s="862"/>
      <c r="J3" s="862"/>
      <c r="K3" s="862"/>
      <c r="L3" s="872"/>
      <c r="M3" s="870"/>
      <c r="N3" s="870"/>
      <c r="O3" s="870"/>
      <c r="P3" s="870"/>
      <c r="Q3" s="870"/>
    </row>
    <row r="4" spans="1:17">
      <c r="A4" s="858"/>
      <c r="B4" s="858"/>
      <c r="C4" s="858"/>
      <c r="D4" s="858"/>
      <c r="E4" s="858"/>
      <c r="F4" s="858"/>
      <c r="G4" s="858"/>
      <c r="H4" s="858"/>
      <c r="I4" s="862"/>
      <c r="J4" s="862"/>
      <c r="K4" s="862"/>
      <c r="L4" s="870"/>
      <c r="M4" s="870"/>
      <c r="N4" s="870"/>
      <c r="O4" s="870"/>
      <c r="P4" s="870"/>
      <c r="Q4" s="870"/>
    </row>
    <row r="5" spans="1:17">
      <c r="A5" s="874" t="s">
        <v>41</v>
      </c>
      <c r="B5" s="858"/>
      <c r="C5" s="858"/>
      <c r="D5" s="858"/>
      <c r="E5" s="858"/>
      <c r="F5" s="858"/>
      <c r="G5" s="858"/>
      <c r="H5" s="858"/>
      <c r="I5" s="862"/>
      <c r="J5" s="862"/>
      <c r="K5" s="862"/>
      <c r="L5" s="862"/>
      <c r="M5" s="862"/>
      <c r="N5" s="862"/>
      <c r="O5" s="862"/>
      <c r="P5" s="862"/>
      <c r="Q5" s="862"/>
    </row>
    <row r="6" spans="1:17">
      <c r="A6" s="874" t="s">
        <v>1126</v>
      </c>
      <c r="B6" s="875"/>
      <c r="C6" s="875"/>
      <c r="D6" s="875"/>
      <c r="E6" s="875"/>
      <c r="F6" s="875"/>
      <c r="G6" s="875"/>
      <c r="H6" s="875"/>
      <c r="I6" s="875"/>
      <c r="J6" s="875"/>
      <c r="K6" s="862"/>
      <c r="L6" s="862"/>
      <c r="M6" s="862"/>
      <c r="N6" s="862"/>
      <c r="O6" s="862"/>
      <c r="P6" s="862"/>
      <c r="Q6" s="862"/>
    </row>
    <row r="7" spans="1:17">
      <c r="A7" s="876">
        <v>1</v>
      </c>
      <c r="B7" s="877" t="s">
        <v>876</v>
      </c>
      <c r="C7" s="862"/>
      <c r="D7" s="875"/>
      <c r="E7" s="862"/>
      <c r="F7" s="878">
        <v>2026</v>
      </c>
      <c r="G7" s="875"/>
      <c r="H7" s="875"/>
      <c r="I7" s="875"/>
      <c r="J7" s="875"/>
      <c r="K7" s="862"/>
      <c r="L7" s="862"/>
      <c r="M7" s="862"/>
      <c r="N7" s="862"/>
      <c r="O7" s="862"/>
      <c r="P7" s="862"/>
      <c r="Q7" s="862"/>
    </row>
    <row r="8" spans="1:17">
      <c r="A8" s="876">
        <v>2</v>
      </c>
      <c r="B8" s="879" t="s">
        <v>877</v>
      </c>
      <c r="C8" s="879"/>
      <c r="D8" s="879"/>
      <c r="E8" s="879"/>
      <c r="F8" s="880">
        <v>365</v>
      </c>
      <c r="G8" s="879"/>
      <c r="H8" s="879"/>
      <c r="I8" s="879"/>
      <c r="J8" s="879"/>
      <c r="K8" s="879"/>
      <c r="L8" s="862"/>
      <c r="M8" s="862"/>
      <c r="N8" s="862"/>
      <c r="O8" s="862"/>
      <c r="P8" s="862"/>
      <c r="Q8" s="862"/>
    </row>
    <row r="9" spans="1:17">
      <c r="A9" s="876"/>
      <c r="B9" s="876"/>
      <c r="C9" s="879"/>
      <c r="D9" s="879"/>
      <c r="E9" s="879"/>
      <c r="F9" s="879"/>
      <c r="G9" s="879"/>
      <c r="H9" s="879"/>
      <c r="I9" s="879"/>
      <c r="J9" s="879"/>
      <c r="K9" s="879"/>
      <c r="L9" s="879"/>
      <c r="M9" s="879"/>
      <c r="N9" s="879"/>
      <c r="O9" s="879"/>
      <c r="P9" s="879"/>
      <c r="Q9" s="879"/>
    </row>
    <row r="10" spans="1:17" ht="42" customHeight="1">
      <c r="A10" s="882">
        <v>3</v>
      </c>
      <c r="B10" s="1089" t="s">
        <v>1127</v>
      </c>
      <c r="C10" s="1089"/>
      <c r="D10" s="1089"/>
      <c r="E10" s="1089"/>
      <c r="F10" s="1089"/>
      <c r="G10" s="1089"/>
      <c r="H10" s="1089"/>
      <c r="I10" s="1089"/>
      <c r="J10" s="1089"/>
      <c r="K10" s="879"/>
      <c r="L10" s="879"/>
      <c r="M10" s="879"/>
      <c r="N10" s="879"/>
      <c r="O10" s="879"/>
      <c r="P10" s="879"/>
      <c r="Q10" s="879"/>
    </row>
    <row r="11" spans="1:17">
      <c r="A11" s="882"/>
      <c r="B11" s="883"/>
      <c r="C11" s="884"/>
      <c r="D11" s="884"/>
      <c r="E11" s="884"/>
      <c r="F11" s="884"/>
      <c r="G11" s="884"/>
      <c r="H11" s="884"/>
      <c r="I11" s="885"/>
      <c r="J11" s="884"/>
      <c r="K11" s="879"/>
      <c r="L11" s="879"/>
      <c r="M11" s="879"/>
      <c r="N11" s="879"/>
      <c r="O11" s="879"/>
      <c r="P11" s="879"/>
      <c r="Q11" s="879"/>
    </row>
    <row r="12" spans="1:17" ht="32.25" customHeight="1">
      <c r="A12" s="882">
        <v>4</v>
      </c>
      <c r="B12" s="1089" t="s">
        <v>1128</v>
      </c>
      <c r="C12" s="1089"/>
      <c r="D12" s="1089"/>
      <c r="E12" s="1089"/>
      <c r="F12" s="1089"/>
      <c r="G12" s="1089"/>
      <c r="H12" s="1089"/>
      <c r="I12" s="1089"/>
      <c r="J12" s="1089"/>
      <c r="K12" s="879"/>
      <c r="L12" s="879"/>
      <c r="M12" s="879"/>
      <c r="N12" s="879"/>
      <c r="O12" s="879"/>
      <c r="P12" s="879"/>
      <c r="Q12" s="879"/>
    </row>
    <row r="13" spans="1:17">
      <c r="A13" s="876"/>
      <c r="B13" s="886"/>
      <c r="C13" s="886"/>
      <c r="D13" s="886"/>
      <c r="E13" s="886"/>
      <c r="F13" s="886"/>
      <c r="G13" s="886"/>
      <c r="H13" s="886"/>
      <c r="I13" s="886"/>
      <c r="J13" s="886"/>
      <c r="K13" s="879"/>
      <c r="L13" s="879"/>
      <c r="M13" s="879"/>
      <c r="N13" s="879"/>
      <c r="O13" s="879"/>
      <c r="P13" s="879"/>
      <c r="Q13" s="879"/>
    </row>
    <row r="14" spans="1:17">
      <c r="A14" s="876"/>
      <c r="B14" s="869"/>
      <c r="C14" s="879"/>
      <c r="D14" s="879"/>
      <c r="E14" s="879"/>
      <c r="F14" s="879"/>
      <c r="G14" s="879"/>
      <c r="H14" s="879"/>
      <c r="I14" s="887"/>
      <c r="J14" s="879"/>
      <c r="K14" s="879"/>
      <c r="L14" s="879"/>
      <c r="M14" s="879"/>
      <c r="N14" s="879"/>
      <c r="O14" s="879"/>
      <c r="P14" s="879"/>
      <c r="Q14" s="879"/>
    </row>
    <row r="15" spans="1:17" ht="12.75" customHeight="1">
      <c r="A15" s="876">
        <v>5</v>
      </c>
      <c r="B15" s="869" t="s">
        <v>1129</v>
      </c>
      <c r="C15" s="879"/>
      <c r="D15" s="879"/>
      <c r="E15" s="879"/>
      <c r="F15" s="1090" t="s">
        <v>881</v>
      </c>
      <c r="G15" s="879"/>
      <c r="H15" s="879"/>
      <c r="I15" s="887"/>
      <c r="J15" s="879"/>
      <c r="K15" s="869" t="s">
        <v>1129</v>
      </c>
      <c r="L15" s="879"/>
      <c r="M15" s="879"/>
      <c r="N15" s="879"/>
      <c r="O15" s="1090" t="s">
        <v>881</v>
      </c>
      <c r="P15" s="879"/>
      <c r="Q15" s="881"/>
    </row>
    <row r="16" spans="1:17">
      <c r="A16" s="876"/>
      <c r="B16" s="869"/>
      <c r="C16" s="879"/>
      <c r="D16" s="879"/>
      <c r="E16" s="879"/>
      <c r="F16" s="1091"/>
      <c r="G16" s="879"/>
      <c r="H16" s="879"/>
      <c r="I16" s="887"/>
      <c r="J16" s="879"/>
      <c r="K16" s="869"/>
      <c r="L16" s="879"/>
      <c r="M16" s="879"/>
      <c r="N16" s="879"/>
      <c r="O16" s="1091"/>
      <c r="P16" s="879"/>
      <c r="Q16" s="879"/>
    </row>
    <row r="17" spans="1:17">
      <c r="A17" s="876">
        <v>6</v>
      </c>
      <c r="B17" s="869" t="s">
        <v>1130</v>
      </c>
      <c r="C17" s="879"/>
      <c r="D17" s="879"/>
      <c r="E17" s="879"/>
      <c r="F17" s="864">
        <v>0</v>
      </c>
      <c r="G17" s="879"/>
      <c r="H17" s="879"/>
      <c r="I17" s="887"/>
      <c r="J17" s="879"/>
      <c r="K17" s="869" t="s">
        <v>1130</v>
      </c>
      <c r="L17" s="879"/>
      <c r="M17" s="879"/>
      <c r="N17" s="879"/>
      <c r="O17" s="864">
        <v>0</v>
      </c>
      <c r="P17" s="879" t="s">
        <v>1131</v>
      </c>
      <c r="Q17" s="879"/>
    </row>
    <row r="18" spans="1:17">
      <c r="A18" s="876">
        <v>7</v>
      </c>
      <c r="B18" s="869" t="s">
        <v>1132</v>
      </c>
      <c r="C18" s="879"/>
      <c r="D18" s="879"/>
      <c r="E18" s="879"/>
      <c r="F18" s="890">
        <v>0</v>
      </c>
      <c r="G18" s="879"/>
      <c r="H18" s="879"/>
      <c r="I18" s="887"/>
      <c r="J18" s="879"/>
      <c r="K18" s="869" t="s">
        <v>1132</v>
      </c>
      <c r="L18" s="879"/>
      <c r="M18" s="879"/>
      <c r="N18" s="879"/>
      <c r="O18" s="890">
        <v>0</v>
      </c>
      <c r="P18" s="879" t="s">
        <v>1133</v>
      </c>
      <c r="Q18" s="879"/>
    </row>
    <row r="19" spans="1:17" ht="13.5" thickBot="1">
      <c r="A19" s="876">
        <v>8</v>
      </c>
      <c r="B19" s="869" t="s">
        <v>1134</v>
      </c>
      <c r="C19" s="879"/>
      <c r="D19" s="879"/>
      <c r="E19" s="879"/>
      <c r="F19" s="891">
        <f>SUM(F17:F18)/2</f>
        <v>0</v>
      </c>
      <c r="G19" s="879"/>
      <c r="H19" s="879"/>
      <c r="I19" s="887"/>
      <c r="J19" s="879"/>
      <c r="K19" s="869" t="s">
        <v>1134</v>
      </c>
      <c r="L19" s="879"/>
      <c r="M19" s="879"/>
      <c r="N19" s="879"/>
      <c r="O19" s="891">
        <f>SUM(O17:O18)/2</f>
        <v>0</v>
      </c>
      <c r="P19" s="879" t="s">
        <v>1135</v>
      </c>
      <c r="Q19" s="879"/>
    </row>
    <row r="20" spans="1:17" ht="13.5" thickTop="1">
      <c r="A20" s="876"/>
      <c r="B20" s="869"/>
      <c r="C20" s="879"/>
      <c r="D20" s="879"/>
      <c r="E20" s="879"/>
      <c r="F20" s="879"/>
      <c r="G20" s="879"/>
      <c r="H20" s="879"/>
      <c r="I20" s="887"/>
      <c r="J20" s="879"/>
      <c r="K20" s="879"/>
      <c r="L20" s="879"/>
      <c r="M20" s="879"/>
      <c r="N20" s="879"/>
      <c r="O20" s="879"/>
      <c r="P20" s="879"/>
      <c r="Q20" s="879"/>
    </row>
    <row r="21" spans="1:17" ht="12.75" customHeight="1">
      <c r="A21" s="876">
        <v>9</v>
      </c>
      <c r="B21" s="892" t="s">
        <v>1136</v>
      </c>
      <c r="C21" s="892"/>
      <c r="D21" s="892"/>
      <c r="E21" s="892"/>
      <c r="F21" s="1090" t="s">
        <v>881</v>
      </c>
      <c r="G21" s="879"/>
      <c r="H21" s="879"/>
      <c r="I21" s="879"/>
      <c r="J21" s="879"/>
      <c r="K21" s="892" t="s">
        <v>1137</v>
      </c>
      <c r="L21" s="892"/>
      <c r="M21" s="892"/>
      <c r="N21" s="892"/>
      <c r="O21" s="1090" t="s">
        <v>881</v>
      </c>
      <c r="P21" s="879"/>
      <c r="Q21" s="879"/>
    </row>
    <row r="22" spans="1:17">
      <c r="A22" s="876"/>
      <c r="B22" s="892"/>
      <c r="C22" s="892"/>
      <c r="D22" s="892"/>
      <c r="E22" s="879"/>
      <c r="F22" s="1091"/>
      <c r="G22" s="879"/>
      <c r="H22" s="879"/>
      <c r="I22" s="879"/>
      <c r="J22" s="879"/>
      <c r="K22" s="892"/>
      <c r="L22" s="892"/>
      <c r="M22" s="892"/>
      <c r="N22" s="879"/>
      <c r="O22" s="1091"/>
      <c r="P22" s="879"/>
      <c r="Q22" s="879"/>
    </row>
    <row r="23" spans="1:17">
      <c r="A23" s="876">
        <v>10</v>
      </c>
      <c r="B23" s="877" t="s">
        <v>1130</v>
      </c>
      <c r="C23" s="877"/>
      <c r="D23" s="877"/>
      <c r="E23" s="879"/>
      <c r="F23" s="864">
        <v>-13377055.6022713</v>
      </c>
      <c r="G23" s="879"/>
      <c r="H23" s="893"/>
      <c r="I23" s="879"/>
      <c r="J23" s="879"/>
      <c r="K23" s="877" t="s">
        <v>1130</v>
      </c>
      <c r="L23" s="877"/>
      <c r="M23" s="877"/>
      <c r="N23" s="879"/>
      <c r="O23" s="864"/>
      <c r="P23" s="879" t="s">
        <v>1138</v>
      </c>
      <c r="Q23" s="879"/>
    </row>
    <row r="24" spans="1:17">
      <c r="A24" s="876">
        <v>11</v>
      </c>
      <c r="B24" s="877" t="s">
        <v>883</v>
      </c>
      <c r="C24" s="877"/>
      <c r="D24" s="877"/>
      <c r="E24" s="879"/>
      <c r="F24" s="864">
        <v>0</v>
      </c>
      <c r="G24" s="879"/>
      <c r="H24" s="894"/>
      <c r="I24" s="879"/>
      <c r="J24" s="879"/>
      <c r="K24" s="877" t="s">
        <v>883</v>
      </c>
      <c r="L24" s="877"/>
      <c r="M24" s="877"/>
      <c r="N24" s="879"/>
      <c r="O24" s="864"/>
      <c r="P24" s="879"/>
      <c r="Q24" s="879"/>
    </row>
    <row r="25" spans="1:17">
      <c r="A25" s="876">
        <v>12</v>
      </c>
      <c r="B25" s="877" t="s">
        <v>884</v>
      </c>
      <c r="C25" s="877"/>
      <c r="D25" s="877"/>
      <c r="E25" s="879"/>
      <c r="F25" s="890">
        <v>-8951657.2684455421</v>
      </c>
      <c r="G25" s="879"/>
      <c r="H25" s="893"/>
      <c r="I25" s="879"/>
      <c r="J25" s="879"/>
      <c r="K25" s="877" t="s">
        <v>884</v>
      </c>
      <c r="L25" s="877"/>
      <c r="M25" s="877"/>
      <c r="N25" s="879"/>
      <c r="O25" s="890"/>
      <c r="P25" s="879"/>
      <c r="Q25" s="879"/>
    </row>
    <row r="26" spans="1:17">
      <c r="A26" s="876">
        <v>13</v>
      </c>
      <c r="B26" s="877" t="s">
        <v>885</v>
      </c>
      <c r="C26" s="877"/>
      <c r="D26" s="877"/>
      <c r="E26" s="879"/>
      <c r="F26" s="895">
        <f>+F23-F25</f>
        <v>-4425398.3338257577</v>
      </c>
      <c r="G26" s="879"/>
      <c r="H26" s="893"/>
      <c r="I26" s="879"/>
      <c r="J26" s="879"/>
      <c r="K26" s="877" t="s">
        <v>885</v>
      </c>
      <c r="L26" s="877"/>
      <c r="M26" s="877"/>
      <c r="N26" s="879"/>
      <c r="O26" s="895">
        <f>+O23-O25-O24</f>
        <v>0</v>
      </c>
      <c r="P26" s="879"/>
      <c r="Q26" s="879"/>
    </row>
    <row r="27" spans="1:17">
      <c r="A27" s="876">
        <v>14</v>
      </c>
      <c r="B27" s="877" t="s">
        <v>886</v>
      </c>
      <c r="C27" s="877"/>
      <c r="D27" s="877"/>
      <c r="E27" s="879"/>
      <c r="F27" s="890">
        <v>-823369.99282007746</v>
      </c>
      <c r="G27" s="879"/>
      <c r="H27" s="893"/>
      <c r="I27" s="879"/>
      <c r="J27" s="879"/>
      <c r="K27" s="877" t="s">
        <v>886</v>
      </c>
      <c r="L27" s="877"/>
      <c r="M27" s="877"/>
      <c r="N27" s="879"/>
      <c r="O27" s="890"/>
      <c r="P27" s="879"/>
      <c r="Q27" s="895">
        <f>O27-O34</f>
        <v>0</v>
      </c>
    </row>
    <row r="28" spans="1:17" ht="13.5" thickBot="1">
      <c r="A28" s="876">
        <v>15</v>
      </c>
      <c r="B28" s="877" t="s">
        <v>1139</v>
      </c>
      <c r="C28" s="877"/>
      <c r="D28" s="877"/>
      <c r="E28" s="879"/>
      <c r="F28" s="896">
        <f>+F26-F27</f>
        <v>-3602028.3410056802</v>
      </c>
      <c r="G28" s="879"/>
      <c r="H28" s="893"/>
      <c r="I28" s="879"/>
      <c r="J28" s="879"/>
      <c r="K28" s="877" t="s">
        <v>1139</v>
      </c>
      <c r="L28" s="877"/>
      <c r="M28" s="877"/>
      <c r="N28" s="879"/>
      <c r="O28" s="896">
        <f>+O26-O27</f>
        <v>0</v>
      </c>
      <c r="P28" s="879"/>
      <c r="Q28" s="879"/>
    </row>
    <row r="29" spans="1:17" ht="13.5" thickTop="1">
      <c r="A29" s="876"/>
      <c r="B29" s="877"/>
      <c r="C29" s="877"/>
      <c r="D29" s="877"/>
      <c r="E29" s="879"/>
      <c r="F29" s="895"/>
      <c r="G29" s="879"/>
      <c r="H29" s="893"/>
      <c r="I29" s="879"/>
      <c r="J29" s="879"/>
      <c r="K29" s="877"/>
      <c r="L29" s="877"/>
      <c r="M29" s="877"/>
      <c r="N29" s="879"/>
      <c r="O29" s="895"/>
      <c r="P29" s="879"/>
      <c r="Q29" s="879"/>
    </row>
    <row r="30" spans="1:17">
      <c r="A30" s="876">
        <v>16</v>
      </c>
      <c r="B30" s="877" t="s">
        <v>1132</v>
      </c>
      <c r="C30" s="877"/>
      <c r="D30" s="877"/>
      <c r="E30" s="879"/>
      <c r="F30" s="864">
        <v>-22226681.660753377</v>
      </c>
      <c r="G30" s="879"/>
      <c r="H30" s="893"/>
      <c r="I30" s="879"/>
      <c r="J30" s="879"/>
      <c r="K30" s="877" t="s">
        <v>1132</v>
      </c>
      <c r="L30" s="877"/>
      <c r="M30" s="877"/>
      <c r="N30" s="879"/>
      <c r="O30" s="864"/>
      <c r="P30" s="879" t="s">
        <v>1140</v>
      </c>
      <c r="Q30" s="879"/>
    </row>
    <row r="31" spans="1:17">
      <c r="A31" s="876">
        <v>17</v>
      </c>
      <c r="B31" s="877" t="s">
        <v>883</v>
      </c>
      <c r="C31" s="877"/>
      <c r="D31" s="877"/>
      <c r="E31" s="879"/>
      <c r="F31" s="864">
        <v>0</v>
      </c>
      <c r="G31" s="879"/>
      <c r="H31" s="893"/>
      <c r="I31" s="879"/>
      <c r="J31" s="879"/>
      <c r="K31" s="877" t="s">
        <v>883</v>
      </c>
      <c r="L31" s="877"/>
      <c r="M31" s="877"/>
      <c r="N31" s="879"/>
      <c r="O31" s="864"/>
      <c r="P31" s="879"/>
      <c r="Q31" s="879"/>
    </row>
    <row r="32" spans="1:17">
      <c r="A32" s="876">
        <v>18</v>
      </c>
      <c r="B32" s="877" t="s">
        <v>884</v>
      </c>
      <c r="C32" s="877"/>
      <c r="D32" s="877"/>
      <c r="E32" s="879"/>
      <c r="F32" s="890">
        <v>-13274514.962173115</v>
      </c>
      <c r="G32" s="879"/>
      <c r="H32" s="893"/>
      <c r="I32" s="879"/>
      <c r="J32" s="879"/>
      <c r="K32" s="877" t="s">
        <v>884</v>
      </c>
      <c r="L32" s="877"/>
      <c r="M32" s="877"/>
      <c r="N32" s="879"/>
      <c r="O32" s="890"/>
      <c r="P32" s="879"/>
      <c r="Q32" s="879"/>
    </row>
    <row r="33" spans="1:18">
      <c r="A33" s="876">
        <v>19</v>
      </c>
      <c r="B33" s="877" t="s">
        <v>885</v>
      </c>
      <c r="C33" s="877"/>
      <c r="D33" s="877"/>
      <c r="E33" s="879"/>
      <c r="F33" s="895">
        <f>+F30-F32</f>
        <v>-8952166.6985802613</v>
      </c>
      <c r="G33" s="879"/>
      <c r="H33" s="893"/>
      <c r="I33" s="879"/>
      <c r="J33" s="879"/>
      <c r="K33" s="877" t="s">
        <v>885</v>
      </c>
      <c r="L33" s="877"/>
      <c r="M33" s="877"/>
      <c r="N33" s="879"/>
      <c r="O33" s="895">
        <f>+O30-O32-O31</f>
        <v>0</v>
      </c>
      <c r="P33" s="879"/>
      <c r="Q33" s="879"/>
    </row>
    <row r="34" spans="1:18">
      <c r="A34" s="876">
        <v>20</v>
      </c>
      <c r="B34" s="877" t="s">
        <v>889</v>
      </c>
      <c r="C34" s="877"/>
      <c r="D34" s="877"/>
      <c r="E34" s="879"/>
      <c r="F34" s="890">
        <v>-3873653.9711208898</v>
      </c>
      <c r="G34" s="879"/>
      <c r="H34" s="893"/>
      <c r="I34" s="879"/>
      <c r="J34" s="879"/>
      <c r="K34" s="877" t="s">
        <v>889</v>
      </c>
      <c r="L34" s="877"/>
      <c r="M34" s="877"/>
      <c r="N34" s="879"/>
      <c r="O34" s="890"/>
      <c r="P34" s="879"/>
      <c r="Q34" s="879"/>
    </row>
    <row r="35" spans="1:18" ht="13.5" thickBot="1">
      <c r="A35" s="876">
        <v>21</v>
      </c>
      <c r="B35" s="877" t="s">
        <v>1141</v>
      </c>
      <c r="C35" s="877"/>
      <c r="D35" s="877"/>
      <c r="E35" s="879"/>
      <c r="F35" s="896">
        <f>+F33-F34</f>
        <v>-5078512.7274593711</v>
      </c>
      <c r="G35" s="879"/>
      <c r="H35" s="893"/>
      <c r="I35" s="879"/>
      <c r="J35" s="879"/>
      <c r="K35" s="877" t="s">
        <v>1141</v>
      </c>
      <c r="L35" s="877"/>
      <c r="M35" s="877"/>
      <c r="N35" s="879"/>
      <c r="O35" s="896">
        <f>+O33-O34</f>
        <v>0</v>
      </c>
      <c r="P35" s="879"/>
      <c r="Q35" s="879"/>
    </row>
    <row r="36" spans="1:18" ht="13.5" thickTop="1">
      <c r="A36" s="876"/>
      <c r="B36" s="877"/>
      <c r="C36" s="877"/>
      <c r="D36" s="877"/>
      <c r="E36" s="879"/>
      <c r="F36" s="895"/>
      <c r="G36" s="879"/>
      <c r="H36" s="893"/>
      <c r="I36" s="879"/>
      <c r="J36" s="879"/>
      <c r="K36" s="877"/>
      <c r="L36" s="877"/>
      <c r="M36" s="877"/>
      <c r="N36" s="879"/>
      <c r="O36" s="895"/>
      <c r="P36" s="893"/>
      <c r="Q36" s="879"/>
    </row>
    <row r="37" spans="1:18">
      <c r="A37" s="876">
        <v>22</v>
      </c>
      <c r="B37" s="877" t="s">
        <v>1142</v>
      </c>
      <c r="C37" s="877"/>
      <c r="D37" s="877"/>
      <c r="E37" s="879"/>
      <c r="F37" s="895">
        <f>+I58</f>
        <v>-2236389.6713525769</v>
      </c>
      <c r="G37" s="879"/>
      <c r="H37" s="893"/>
      <c r="I37" s="879"/>
      <c r="J37" s="879"/>
      <c r="K37" s="877" t="s">
        <v>1142</v>
      </c>
      <c r="L37" s="877"/>
      <c r="M37" s="877"/>
      <c r="N37" s="879"/>
      <c r="O37" s="895">
        <f>+P58</f>
        <v>0</v>
      </c>
      <c r="P37" s="893"/>
      <c r="Q37" s="879"/>
    </row>
    <row r="38" spans="1:18">
      <c r="A38" s="876">
        <v>23</v>
      </c>
      <c r="B38" s="877" t="s">
        <v>892</v>
      </c>
      <c r="C38" s="877"/>
      <c r="D38" s="877"/>
      <c r="E38" s="879"/>
      <c r="F38" s="895">
        <f>+(F28+F35)/2</f>
        <v>-4340270.5342325252</v>
      </c>
      <c r="G38" s="879"/>
      <c r="H38" s="893"/>
      <c r="I38" s="879"/>
      <c r="J38" s="879"/>
      <c r="K38" s="877" t="s">
        <v>892</v>
      </c>
      <c r="L38" s="877"/>
      <c r="M38" s="877"/>
      <c r="N38" s="879"/>
      <c r="O38" s="895">
        <f>+(O28+O35)/2</f>
        <v>0</v>
      </c>
      <c r="P38" s="893"/>
      <c r="Q38" s="879"/>
    </row>
    <row r="39" spans="1:18" ht="13.5" thickBot="1">
      <c r="A39" s="876">
        <v>24</v>
      </c>
      <c r="B39" s="877" t="s">
        <v>1143</v>
      </c>
      <c r="C39" s="877"/>
      <c r="D39" s="877"/>
      <c r="E39" s="879"/>
      <c r="F39" s="896">
        <f>+SUM(F37:F38)</f>
        <v>-6576660.2055851016</v>
      </c>
      <c r="G39" s="879"/>
      <c r="H39" s="893"/>
      <c r="I39" s="879"/>
      <c r="J39" s="879"/>
      <c r="K39" s="877" t="s">
        <v>1143</v>
      </c>
      <c r="L39" s="877"/>
      <c r="M39" s="877"/>
      <c r="N39" s="879"/>
      <c r="O39" s="896">
        <f>+O37+O38</f>
        <v>0</v>
      </c>
      <c r="P39" s="881" t="s">
        <v>1144</v>
      </c>
      <c r="Q39" s="879"/>
    </row>
    <row r="40" spans="1:18" ht="13.5" thickTop="1">
      <c r="A40" s="876"/>
      <c r="B40" s="892"/>
      <c r="C40" s="892"/>
      <c r="D40" s="892"/>
      <c r="E40" s="879"/>
      <c r="F40" s="897"/>
      <c r="G40" s="879"/>
      <c r="H40" s="879"/>
      <c r="I40" s="887"/>
      <c r="J40" s="893"/>
      <c r="K40" s="879"/>
      <c r="L40" s="879"/>
      <c r="M40" s="879"/>
      <c r="N40" s="879"/>
      <c r="O40" s="879"/>
      <c r="P40" s="879"/>
      <c r="Q40" s="879"/>
      <c r="R40" s="920"/>
    </row>
    <row r="41" spans="1:18" ht="27.75" customHeight="1">
      <c r="A41" s="876">
        <v>25</v>
      </c>
      <c r="B41" s="1088" t="s">
        <v>1145</v>
      </c>
      <c r="C41" s="1088"/>
      <c r="D41" s="1088"/>
      <c r="E41" s="1088"/>
      <c r="F41" s="1088"/>
      <c r="G41" s="1088"/>
      <c r="H41" s="1088"/>
      <c r="I41" s="1088"/>
      <c r="J41" s="1088"/>
      <c r="K41" s="863"/>
      <c r="L41" s="863"/>
      <c r="M41" s="863"/>
      <c r="N41" s="863"/>
      <c r="O41" s="863"/>
      <c r="P41" s="863"/>
      <c r="Q41" s="863"/>
      <c r="R41" s="920"/>
    </row>
    <row r="42" spans="1:18">
      <c r="A42" s="876"/>
      <c r="B42" s="899"/>
      <c r="C42" s="899"/>
      <c r="D42" s="873"/>
      <c r="E42" s="873"/>
      <c r="F42" s="873"/>
      <c r="G42" s="873"/>
      <c r="H42" s="873"/>
      <c r="I42" s="873"/>
      <c r="J42" s="863"/>
      <c r="K42" s="863"/>
      <c r="L42" s="863"/>
      <c r="M42" s="863"/>
      <c r="N42" s="863"/>
      <c r="O42" s="863"/>
      <c r="P42" s="863"/>
      <c r="Q42" s="863"/>
      <c r="R42" s="920"/>
    </row>
    <row r="43" spans="1:18">
      <c r="A43" s="876">
        <v>26</v>
      </c>
      <c r="B43" s="892" t="s">
        <v>1136</v>
      </c>
      <c r="C43" s="899"/>
      <c r="D43" s="873"/>
      <c r="E43" s="873"/>
      <c r="F43" s="873"/>
      <c r="G43" s="873"/>
      <c r="H43" s="873"/>
      <c r="I43" s="873"/>
      <c r="J43" s="863"/>
      <c r="K43" s="863"/>
      <c r="L43" s="863"/>
      <c r="M43" s="863"/>
      <c r="N43" s="863"/>
      <c r="O43" s="863"/>
      <c r="P43" s="863"/>
      <c r="Q43" s="863"/>
      <c r="R43" s="920"/>
    </row>
    <row r="44" spans="1:18">
      <c r="A44" s="876"/>
      <c r="B44" s="900" t="s">
        <v>576</v>
      </c>
      <c r="C44" s="901" t="s">
        <v>577</v>
      </c>
      <c r="D44" s="902" t="s">
        <v>793</v>
      </c>
      <c r="E44" s="902" t="s">
        <v>579</v>
      </c>
      <c r="F44" s="902" t="s">
        <v>794</v>
      </c>
      <c r="G44" s="902" t="s">
        <v>581</v>
      </c>
      <c r="H44" s="902" t="s">
        <v>582</v>
      </c>
      <c r="I44" s="902" t="s">
        <v>583</v>
      </c>
      <c r="J44" s="863"/>
      <c r="K44" s="902" t="s">
        <v>584</v>
      </c>
      <c r="L44" s="902" t="s">
        <v>608</v>
      </c>
      <c r="M44" s="902" t="s">
        <v>609</v>
      </c>
      <c r="N44" s="902" t="s">
        <v>896</v>
      </c>
      <c r="O44" s="902" t="s">
        <v>897</v>
      </c>
      <c r="P44" s="902" t="s">
        <v>898</v>
      </c>
      <c r="Q44" s="863"/>
      <c r="R44" s="920"/>
    </row>
    <row r="45" spans="1:18" ht="178.5">
      <c r="A45" s="876">
        <v>27</v>
      </c>
      <c r="B45" s="903" t="s">
        <v>570</v>
      </c>
      <c r="C45" s="903" t="s">
        <v>899</v>
      </c>
      <c r="D45" s="904" t="s">
        <v>900</v>
      </c>
      <c r="E45" s="904" t="s">
        <v>1146</v>
      </c>
      <c r="F45" s="904" t="s">
        <v>902</v>
      </c>
      <c r="G45" s="904" t="s">
        <v>903</v>
      </c>
      <c r="H45" s="904" t="s">
        <v>904</v>
      </c>
      <c r="I45" s="904" t="s">
        <v>905</v>
      </c>
      <c r="J45" s="863"/>
      <c r="K45" s="904" t="s">
        <v>906</v>
      </c>
      <c r="L45" s="904" t="s">
        <v>1147</v>
      </c>
      <c r="M45" s="904" t="s">
        <v>1148</v>
      </c>
      <c r="N45" s="904" t="s">
        <v>1149</v>
      </c>
      <c r="O45" s="904" t="s">
        <v>1150</v>
      </c>
      <c r="P45" s="904" t="s">
        <v>1151</v>
      </c>
      <c r="Q45" s="863"/>
    </row>
    <row r="46" spans="1:18">
      <c r="A46" s="876">
        <v>28</v>
      </c>
      <c r="B46" s="905" t="s">
        <v>921</v>
      </c>
      <c r="C46" s="906">
        <v>2025</v>
      </c>
      <c r="D46" s="907">
        <f>(F34-F27)/12</f>
        <v>-254190.33152506768</v>
      </c>
      <c r="E46" s="908">
        <f>F27</f>
        <v>-823369.99282007746</v>
      </c>
      <c r="F46" s="909">
        <v>365</v>
      </c>
      <c r="G46" s="910">
        <f>+F8</f>
        <v>365</v>
      </c>
      <c r="H46" s="911" t="s">
        <v>922</v>
      </c>
      <c r="I46" s="912">
        <f>E46</f>
        <v>-823369.99282007746</v>
      </c>
      <c r="J46" s="863"/>
      <c r="K46" s="864" t="s">
        <v>922</v>
      </c>
      <c r="L46" s="864" t="s">
        <v>922</v>
      </c>
      <c r="M46" s="864" t="s">
        <v>922</v>
      </c>
      <c r="N46" s="864" t="s">
        <v>922</v>
      </c>
      <c r="O46" s="864" t="s">
        <v>922</v>
      </c>
      <c r="P46" s="864">
        <f>O27</f>
        <v>0</v>
      </c>
      <c r="Q46" s="863"/>
    </row>
    <row r="47" spans="1:18">
      <c r="A47" s="876">
        <v>29</v>
      </c>
      <c r="B47" s="905" t="s">
        <v>923</v>
      </c>
      <c r="C47" s="906">
        <v>2026</v>
      </c>
      <c r="D47" s="864">
        <f>D46</f>
        <v>-254190.33152506768</v>
      </c>
      <c r="E47" s="912">
        <f>E46+D47</f>
        <v>-1077560.3243451451</v>
      </c>
      <c r="F47" s="909">
        <f>IF($F$8=365,335,IF($F$8=366,336, "need to customize"))</f>
        <v>335</v>
      </c>
      <c r="G47" s="910">
        <f>+G46</f>
        <v>365</v>
      </c>
      <c r="H47" s="912">
        <f>D47*F47/G47</f>
        <v>-233297.97550930872</v>
      </c>
      <c r="I47" s="912">
        <f>I46+H47</f>
        <v>-1056667.9683293861</v>
      </c>
      <c r="J47" s="863"/>
      <c r="K47" s="864"/>
      <c r="L47" s="864">
        <f t="shared" ref="L47:L58" si="0">K47-D47</f>
        <v>254190.33152506768</v>
      </c>
      <c r="M47" s="864">
        <f t="shared" ref="M47:M58" si="1">IF(AND( D47&gt;=0, K47&gt;=0), IF( L47&gt;=0, H47, K47/ D47* H47), IF(AND( D47&lt;0, K47&lt;0), IF( L47&lt;0,H47, K47/ D47* H47),0))</f>
        <v>0</v>
      </c>
      <c r="N47" s="864">
        <f t="shared" ref="N47:N58" si="2">IF(AND( D47&gt;=0, K47&gt;=0), IF( L47&gt;=0, L47*50%,0), IF(AND( D47&lt;0, K47&lt;0),IF( L47&lt;0, L47*50%,0),0))</f>
        <v>0</v>
      </c>
      <c r="O47" s="864">
        <f t="shared" ref="O47:O58" si="3">IF(AND( D47&gt;=0, K47&lt;=0), K47*50%, IF(AND( D47&lt;0, K47&gt;=0), K47*50%,0))</f>
        <v>0</v>
      </c>
      <c r="P47" s="864">
        <f t="shared" ref="P47:P58" si="4">P46+M47+N47+O47</f>
        <v>0</v>
      </c>
      <c r="Q47" s="863"/>
    </row>
    <row r="48" spans="1:18">
      <c r="A48" s="876">
        <v>30</v>
      </c>
      <c r="B48" s="905" t="s">
        <v>596</v>
      </c>
      <c r="C48" s="906">
        <v>2026</v>
      </c>
      <c r="D48" s="864">
        <f>D47</f>
        <v>-254190.33152506768</v>
      </c>
      <c r="E48" s="912">
        <f t="shared" ref="E48:E58" si="5">E47+D48</f>
        <v>-1331750.6558702127</v>
      </c>
      <c r="F48" s="909">
        <v>307</v>
      </c>
      <c r="G48" s="910">
        <f t="shared" ref="G48:G57" si="6">+G47</f>
        <v>365</v>
      </c>
      <c r="H48" s="912">
        <f t="shared" ref="H48:H58" si="7">D48*F48/G48</f>
        <v>-213798.44322793366</v>
      </c>
      <c r="I48" s="912">
        <f t="shared" ref="I48:I57" si="8">I47+H48</f>
        <v>-1270466.4115573198</v>
      </c>
      <c r="J48" s="863"/>
      <c r="K48" s="864"/>
      <c r="L48" s="864">
        <f t="shared" si="0"/>
        <v>254190.33152506768</v>
      </c>
      <c r="M48" s="864">
        <f t="shared" si="1"/>
        <v>0</v>
      </c>
      <c r="N48" s="864">
        <f t="shared" si="2"/>
        <v>0</v>
      </c>
      <c r="O48" s="864">
        <f t="shared" si="3"/>
        <v>0</v>
      </c>
      <c r="P48" s="864">
        <f t="shared" si="4"/>
        <v>0</v>
      </c>
      <c r="Q48" s="863"/>
    </row>
    <row r="49" spans="1:17">
      <c r="A49" s="876">
        <v>31</v>
      </c>
      <c r="B49" s="905" t="s">
        <v>924</v>
      </c>
      <c r="C49" s="906">
        <v>2026</v>
      </c>
      <c r="D49" s="864">
        <f t="shared" ref="D49:D58" si="9">D48</f>
        <v>-254190.33152506768</v>
      </c>
      <c r="E49" s="912">
        <f t="shared" si="5"/>
        <v>-1585940.9873952805</v>
      </c>
      <c r="F49" s="909">
        <v>276</v>
      </c>
      <c r="G49" s="910">
        <f t="shared" si="6"/>
        <v>365</v>
      </c>
      <c r="H49" s="912">
        <f t="shared" si="7"/>
        <v>-192209.67534498271</v>
      </c>
      <c r="I49" s="912">
        <f t="shared" si="8"/>
        <v>-1462676.0869023025</v>
      </c>
      <c r="J49" s="863"/>
      <c r="K49" s="864"/>
      <c r="L49" s="864">
        <f t="shared" si="0"/>
        <v>254190.33152506768</v>
      </c>
      <c r="M49" s="864">
        <f t="shared" si="1"/>
        <v>0</v>
      </c>
      <c r="N49" s="864">
        <f t="shared" si="2"/>
        <v>0</v>
      </c>
      <c r="O49" s="864">
        <f t="shared" si="3"/>
        <v>0</v>
      </c>
      <c r="P49" s="864">
        <f t="shared" si="4"/>
        <v>0</v>
      </c>
      <c r="Q49" s="863"/>
    </row>
    <row r="50" spans="1:17">
      <c r="A50" s="876">
        <v>32</v>
      </c>
      <c r="B50" s="905" t="s">
        <v>598</v>
      </c>
      <c r="C50" s="906">
        <v>2026</v>
      </c>
      <c r="D50" s="864">
        <f t="shared" si="9"/>
        <v>-254190.33152506768</v>
      </c>
      <c r="E50" s="912">
        <f t="shared" si="5"/>
        <v>-1840131.3189203483</v>
      </c>
      <c r="F50" s="909">
        <v>246</v>
      </c>
      <c r="G50" s="910">
        <f t="shared" si="6"/>
        <v>365</v>
      </c>
      <c r="H50" s="912">
        <f t="shared" si="7"/>
        <v>-171317.31932922368</v>
      </c>
      <c r="I50" s="912">
        <f t="shared" si="8"/>
        <v>-1633993.4062315261</v>
      </c>
      <c r="J50" s="863"/>
      <c r="K50" s="864"/>
      <c r="L50" s="864">
        <f t="shared" si="0"/>
        <v>254190.33152506768</v>
      </c>
      <c r="M50" s="864">
        <f t="shared" si="1"/>
        <v>0</v>
      </c>
      <c r="N50" s="864">
        <f t="shared" si="2"/>
        <v>0</v>
      </c>
      <c r="O50" s="864">
        <f t="shared" si="3"/>
        <v>0</v>
      </c>
      <c r="P50" s="864">
        <f t="shared" si="4"/>
        <v>0</v>
      </c>
      <c r="Q50" s="863"/>
    </row>
    <row r="51" spans="1:17">
      <c r="A51" s="876">
        <v>33</v>
      </c>
      <c r="B51" s="905" t="s">
        <v>599</v>
      </c>
      <c r="C51" s="906">
        <v>2026</v>
      </c>
      <c r="D51" s="864">
        <f t="shared" si="9"/>
        <v>-254190.33152506768</v>
      </c>
      <c r="E51" s="912">
        <f t="shared" si="5"/>
        <v>-2094321.6504454161</v>
      </c>
      <c r="F51" s="909">
        <v>215</v>
      </c>
      <c r="G51" s="910">
        <f t="shared" si="6"/>
        <v>365</v>
      </c>
      <c r="H51" s="912">
        <f t="shared" si="7"/>
        <v>-149728.55144627273</v>
      </c>
      <c r="I51" s="912">
        <f t="shared" si="8"/>
        <v>-1783721.9576777988</v>
      </c>
      <c r="J51" s="863"/>
      <c r="K51" s="864"/>
      <c r="L51" s="864">
        <f t="shared" si="0"/>
        <v>254190.33152506768</v>
      </c>
      <c r="M51" s="864">
        <f t="shared" si="1"/>
        <v>0</v>
      </c>
      <c r="N51" s="864">
        <f t="shared" si="2"/>
        <v>0</v>
      </c>
      <c r="O51" s="864">
        <f t="shared" si="3"/>
        <v>0</v>
      </c>
      <c r="P51" s="864">
        <f t="shared" si="4"/>
        <v>0</v>
      </c>
      <c r="Q51" s="863"/>
    </row>
    <row r="52" spans="1:17">
      <c r="A52" s="876">
        <v>34</v>
      </c>
      <c r="B52" s="905" t="s">
        <v>600</v>
      </c>
      <c r="C52" s="906">
        <v>2026</v>
      </c>
      <c r="D52" s="864">
        <f t="shared" si="9"/>
        <v>-254190.33152506768</v>
      </c>
      <c r="E52" s="912">
        <f t="shared" si="5"/>
        <v>-2348511.9819704839</v>
      </c>
      <c r="F52" s="909">
        <v>185</v>
      </c>
      <c r="G52" s="910">
        <f t="shared" si="6"/>
        <v>365</v>
      </c>
      <c r="H52" s="912">
        <f t="shared" si="7"/>
        <v>-128836.19543051375</v>
      </c>
      <c r="I52" s="912">
        <f t="shared" si="8"/>
        <v>-1912558.1531083125</v>
      </c>
      <c r="J52" s="863"/>
      <c r="K52" s="864"/>
      <c r="L52" s="864">
        <f t="shared" si="0"/>
        <v>254190.33152506768</v>
      </c>
      <c r="M52" s="864">
        <f t="shared" si="1"/>
        <v>0</v>
      </c>
      <c r="N52" s="864">
        <f t="shared" si="2"/>
        <v>0</v>
      </c>
      <c r="O52" s="864">
        <f t="shared" si="3"/>
        <v>0</v>
      </c>
      <c r="P52" s="864">
        <f t="shared" si="4"/>
        <v>0</v>
      </c>
      <c r="Q52" s="863"/>
    </row>
    <row r="53" spans="1:17">
      <c r="A53" s="876">
        <v>35</v>
      </c>
      <c r="B53" s="905" t="s">
        <v>601</v>
      </c>
      <c r="C53" s="906">
        <v>2026</v>
      </c>
      <c r="D53" s="864">
        <f t="shared" si="9"/>
        <v>-254190.33152506768</v>
      </c>
      <c r="E53" s="912">
        <f t="shared" si="5"/>
        <v>-2602702.3134955517</v>
      </c>
      <c r="F53" s="909">
        <v>154</v>
      </c>
      <c r="G53" s="910">
        <f t="shared" si="6"/>
        <v>365</v>
      </c>
      <c r="H53" s="912">
        <f t="shared" si="7"/>
        <v>-107247.42754756279</v>
      </c>
      <c r="I53" s="912">
        <f t="shared" si="8"/>
        <v>-2019805.5806558754</v>
      </c>
      <c r="J53" s="863"/>
      <c r="K53" s="864"/>
      <c r="L53" s="864">
        <f t="shared" si="0"/>
        <v>254190.33152506768</v>
      </c>
      <c r="M53" s="864">
        <f t="shared" si="1"/>
        <v>0</v>
      </c>
      <c r="N53" s="864">
        <f t="shared" si="2"/>
        <v>0</v>
      </c>
      <c r="O53" s="864">
        <f t="shared" si="3"/>
        <v>0</v>
      </c>
      <c r="P53" s="864">
        <f t="shared" si="4"/>
        <v>0</v>
      </c>
      <c r="Q53" s="863"/>
    </row>
    <row r="54" spans="1:17">
      <c r="A54" s="876">
        <v>36</v>
      </c>
      <c r="B54" s="905" t="s">
        <v>925</v>
      </c>
      <c r="C54" s="906">
        <v>2026</v>
      </c>
      <c r="D54" s="864">
        <f t="shared" si="9"/>
        <v>-254190.33152506768</v>
      </c>
      <c r="E54" s="912">
        <f t="shared" si="5"/>
        <v>-2856892.6450206195</v>
      </c>
      <c r="F54" s="909">
        <v>123</v>
      </c>
      <c r="G54" s="910">
        <f t="shared" si="6"/>
        <v>365</v>
      </c>
      <c r="H54" s="912">
        <f t="shared" si="7"/>
        <v>-85658.659664611841</v>
      </c>
      <c r="I54" s="912">
        <f t="shared" si="8"/>
        <v>-2105464.2403204874</v>
      </c>
      <c r="J54" s="863"/>
      <c r="K54" s="864"/>
      <c r="L54" s="864">
        <f t="shared" si="0"/>
        <v>254190.33152506768</v>
      </c>
      <c r="M54" s="864">
        <f t="shared" si="1"/>
        <v>0</v>
      </c>
      <c r="N54" s="864">
        <f t="shared" si="2"/>
        <v>0</v>
      </c>
      <c r="O54" s="864">
        <f t="shared" si="3"/>
        <v>0</v>
      </c>
      <c r="P54" s="864">
        <f t="shared" si="4"/>
        <v>0</v>
      </c>
      <c r="Q54" s="863"/>
    </row>
    <row r="55" spans="1:17">
      <c r="A55" s="876">
        <v>37</v>
      </c>
      <c r="B55" s="905" t="s">
        <v>603</v>
      </c>
      <c r="C55" s="906">
        <v>2026</v>
      </c>
      <c r="D55" s="864">
        <f t="shared" si="9"/>
        <v>-254190.33152506768</v>
      </c>
      <c r="E55" s="912">
        <f t="shared" si="5"/>
        <v>-3111082.9765456873</v>
      </c>
      <c r="F55" s="909">
        <v>93</v>
      </c>
      <c r="G55" s="910">
        <f t="shared" si="6"/>
        <v>365</v>
      </c>
      <c r="H55" s="912">
        <f t="shared" si="7"/>
        <v>-64766.30364885286</v>
      </c>
      <c r="I55" s="912">
        <f t="shared" si="8"/>
        <v>-2170230.5439693402</v>
      </c>
      <c r="J55" s="863"/>
      <c r="K55" s="864"/>
      <c r="L55" s="864">
        <f t="shared" si="0"/>
        <v>254190.33152506768</v>
      </c>
      <c r="M55" s="864">
        <f t="shared" si="1"/>
        <v>0</v>
      </c>
      <c r="N55" s="864">
        <f t="shared" si="2"/>
        <v>0</v>
      </c>
      <c r="O55" s="864">
        <f t="shared" si="3"/>
        <v>0</v>
      </c>
      <c r="P55" s="864">
        <f t="shared" si="4"/>
        <v>0</v>
      </c>
      <c r="Q55" s="863"/>
    </row>
    <row r="56" spans="1:17">
      <c r="A56" s="876">
        <v>38</v>
      </c>
      <c r="B56" s="905" t="s">
        <v>604</v>
      </c>
      <c r="C56" s="906">
        <v>2026</v>
      </c>
      <c r="D56" s="864">
        <f t="shared" si="9"/>
        <v>-254190.33152506768</v>
      </c>
      <c r="E56" s="912">
        <f t="shared" si="5"/>
        <v>-3365273.3080707551</v>
      </c>
      <c r="F56" s="909">
        <v>62</v>
      </c>
      <c r="G56" s="910">
        <f t="shared" si="6"/>
        <v>365</v>
      </c>
      <c r="H56" s="912">
        <f t="shared" si="7"/>
        <v>-43177.535765901906</v>
      </c>
      <c r="I56" s="912">
        <f t="shared" si="8"/>
        <v>-2213408.0797352418</v>
      </c>
      <c r="J56" s="863"/>
      <c r="K56" s="864"/>
      <c r="L56" s="864">
        <f t="shared" si="0"/>
        <v>254190.33152506768</v>
      </c>
      <c r="M56" s="864">
        <f t="shared" si="1"/>
        <v>0</v>
      </c>
      <c r="N56" s="864">
        <f t="shared" si="2"/>
        <v>0</v>
      </c>
      <c r="O56" s="864">
        <f t="shared" si="3"/>
        <v>0</v>
      </c>
      <c r="P56" s="864">
        <f t="shared" si="4"/>
        <v>0</v>
      </c>
      <c r="Q56" s="863"/>
    </row>
    <row r="57" spans="1:17">
      <c r="A57" s="876">
        <v>39</v>
      </c>
      <c r="B57" s="905" t="s">
        <v>605</v>
      </c>
      <c r="C57" s="906">
        <v>2026</v>
      </c>
      <c r="D57" s="864">
        <f t="shared" si="9"/>
        <v>-254190.33152506768</v>
      </c>
      <c r="E57" s="912">
        <f t="shared" si="5"/>
        <v>-3619463.6395958229</v>
      </c>
      <c r="F57" s="909">
        <v>32</v>
      </c>
      <c r="G57" s="910">
        <f t="shared" si="6"/>
        <v>365</v>
      </c>
      <c r="H57" s="912">
        <f t="shared" si="7"/>
        <v>-22285.179750142921</v>
      </c>
      <c r="I57" s="912">
        <f t="shared" si="8"/>
        <v>-2235693.2594853849</v>
      </c>
      <c r="J57" s="863"/>
      <c r="K57" s="864"/>
      <c r="L57" s="864">
        <f t="shared" si="0"/>
        <v>254190.33152506768</v>
      </c>
      <c r="M57" s="864">
        <f t="shared" si="1"/>
        <v>0</v>
      </c>
      <c r="N57" s="864">
        <f t="shared" si="2"/>
        <v>0</v>
      </c>
      <c r="O57" s="864">
        <f t="shared" si="3"/>
        <v>0</v>
      </c>
      <c r="P57" s="864">
        <f t="shared" si="4"/>
        <v>0</v>
      </c>
      <c r="Q57" s="863"/>
    </row>
    <row r="58" spans="1:17">
      <c r="A58" s="876">
        <v>40</v>
      </c>
      <c r="B58" s="905" t="s">
        <v>594</v>
      </c>
      <c r="C58" s="906">
        <v>2026</v>
      </c>
      <c r="D58" s="864">
        <f t="shared" si="9"/>
        <v>-254190.33152506768</v>
      </c>
      <c r="E58" s="912">
        <f t="shared" si="5"/>
        <v>-3873653.9711208907</v>
      </c>
      <c r="F58" s="909">
        <v>1</v>
      </c>
      <c r="G58" s="910">
        <f>+G57</f>
        <v>365</v>
      </c>
      <c r="H58" s="912">
        <f t="shared" si="7"/>
        <v>-696.41186719196628</v>
      </c>
      <c r="I58" s="913">
        <f>I57+H58</f>
        <v>-2236389.6713525769</v>
      </c>
      <c r="J58" s="863"/>
      <c r="K58" s="864"/>
      <c r="L58" s="864">
        <f t="shared" si="0"/>
        <v>254190.33152506768</v>
      </c>
      <c r="M58" s="890">
        <f t="shared" si="1"/>
        <v>0</v>
      </c>
      <c r="N58" s="890">
        <f t="shared" si="2"/>
        <v>0</v>
      </c>
      <c r="O58" s="890">
        <f t="shared" si="3"/>
        <v>0</v>
      </c>
      <c r="P58" s="890">
        <f t="shared" si="4"/>
        <v>0</v>
      </c>
      <c r="Q58" s="863"/>
    </row>
    <row r="59" spans="1:17" ht="13.5" thickBot="1">
      <c r="A59" s="876">
        <v>41</v>
      </c>
      <c r="B59" s="914" t="s">
        <v>926</v>
      </c>
      <c r="C59" s="914"/>
      <c r="D59" s="915">
        <f>SUM(D47:D58)</f>
        <v>-3050283.9783008131</v>
      </c>
      <c r="E59" s="916"/>
      <c r="F59" s="916"/>
      <c r="G59" s="916"/>
      <c r="H59" s="916"/>
      <c r="I59" s="912"/>
      <c r="J59" s="863"/>
      <c r="K59" s="915">
        <f>SUM(K47:K58)</f>
        <v>0</v>
      </c>
      <c r="L59" s="915">
        <f>SUM(L47:L58)</f>
        <v>3050283.9783008131</v>
      </c>
      <c r="M59" s="863"/>
      <c r="N59" s="863"/>
      <c r="O59" s="863"/>
      <c r="P59" s="863"/>
      <c r="Q59" s="863"/>
    </row>
    <row r="60" spans="1:17" ht="13.5" thickTop="1">
      <c r="A60" s="876"/>
      <c r="B60" s="873"/>
      <c r="C60" s="873"/>
      <c r="D60" s="873"/>
      <c r="E60" s="873"/>
      <c r="F60" s="873"/>
      <c r="G60" s="873"/>
      <c r="H60" s="873"/>
      <c r="I60" s="873"/>
      <c r="J60" s="863"/>
      <c r="K60" s="863"/>
      <c r="L60" s="863"/>
      <c r="M60" s="863"/>
      <c r="N60" s="863"/>
      <c r="O60" s="863"/>
      <c r="P60" s="863"/>
      <c r="Q60" s="863"/>
    </row>
    <row r="61" spans="1:17">
      <c r="A61" s="876"/>
      <c r="B61" s="863"/>
      <c r="C61" s="863"/>
      <c r="D61" s="863"/>
      <c r="E61" s="863"/>
      <c r="F61" s="863"/>
      <c r="G61" s="863"/>
      <c r="H61" s="863"/>
      <c r="I61" s="863"/>
      <c r="J61" s="863"/>
      <c r="K61" s="863"/>
      <c r="L61" s="863"/>
      <c r="M61" s="863"/>
      <c r="N61" s="863"/>
      <c r="O61" s="863"/>
      <c r="P61" s="863"/>
      <c r="Q61" s="863"/>
    </row>
    <row r="62" spans="1:17">
      <c r="A62" s="876">
        <f>A59+1</f>
        <v>42</v>
      </c>
      <c r="B62" s="892" t="s">
        <v>1152</v>
      </c>
      <c r="C62" s="879"/>
      <c r="D62" s="879"/>
      <c r="E62" s="879"/>
      <c r="F62" s="888" t="s">
        <v>45</v>
      </c>
      <c r="G62" s="879"/>
      <c r="H62" s="887"/>
      <c r="I62" s="879"/>
      <c r="J62" s="879"/>
      <c r="K62" s="892" t="s">
        <v>1153</v>
      </c>
      <c r="L62" s="892"/>
      <c r="M62" s="892"/>
      <c r="N62" s="892"/>
      <c r="O62" s="888" t="s">
        <v>45</v>
      </c>
      <c r="P62" s="879"/>
      <c r="Q62" s="879"/>
    </row>
    <row r="63" spans="1:17">
      <c r="A63" s="876"/>
      <c r="B63" s="892"/>
      <c r="C63" s="879"/>
      <c r="D63" s="879"/>
      <c r="E63" s="879"/>
      <c r="F63" s="889" t="s">
        <v>1154</v>
      </c>
      <c r="G63" s="879"/>
      <c r="H63" s="887"/>
      <c r="I63" s="879"/>
      <c r="J63" s="879"/>
      <c r="K63" s="892"/>
      <c r="L63" s="892"/>
      <c r="M63" s="892"/>
      <c r="N63" s="879"/>
      <c r="O63" s="889" t="s">
        <v>1154</v>
      </c>
      <c r="P63" s="879"/>
      <c r="Q63" s="879"/>
    </row>
    <row r="64" spans="1:17">
      <c r="A64" s="876">
        <f>A62+1</f>
        <v>43</v>
      </c>
      <c r="B64" s="877" t="s">
        <v>1130</v>
      </c>
      <c r="C64" s="877"/>
      <c r="D64" s="877"/>
      <c r="E64" s="879"/>
      <c r="F64" s="917">
        <v>-6281851.6186778573</v>
      </c>
      <c r="G64" s="863"/>
      <c r="H64" s="863"/>
      <c r="I64" s="863"/>
      <c r="J64" s="863"/>
      <c r="K64" s="877" t="s">
        <v>1130</v>
      </c>
      <c r="L64" s="877"/>
      <c r="M64" s="877"/>
      <c r="N64" s="879"/>
      <c r="O64" s="864"/>
      <c r="P64" s="881" t="s">
        <v>1155</v>
      </c>
      <c r="Q64" s="863"/>
    </row>
    <row r="65" spans="1:17">
      <c r="A65" s="876">
        <f>+A64+1</f>
        <v>44</v>
      </c>
      <c r="B65" s="877" t="s">
        <v>883</v>
      </c>
      <c r="C65" s="877"/>
      <c r="D65" s="877"/>
      <c r="E65" s="879"/>
      <c r="F65" s="917">
        <v>0</v>
      </c>
      <c r="G65" s="863"/>
      <c r="H65" s="863"/>
      <c r="I65" s="863"/>
      <c r="J65" s="863"/>
      <c r="K65" s="877" t="s">
        <v>883</v>
      </c>
      <c r="L65" s="877"/>
      <c r="M65" s="877"/>
      <c r="N65" s="879"/>
      <c r="O65" s="864"/>
      <c r="P65" s="879"/>
      <c r="Q65" s="863"/>
    </row>
    <row r="66" spans="1:17">
      <c r="A66" s="876">
        <f>+A65+1</f>
        <v>45</v>
      </c>
      <c r="B66" s="877" t="s">
        <v>884</v>
      </c>
      <c r="C66" s="877"/>
      <c r="D66" s="877"/>
      <c r="E66" s="879"/>
      <c r="F66" s="918">
        <v>-6255579.0277016778</v>
      </c>
      <c r="G66" s="863"/>
      <c r="H66" s="863"/>
      <c r="I66" s="863"/>
      <c r="J66" s="863"/>
      <c r="K66" s="877" t="s">
        <v>884</v>
      </c>
      <c r="L66" s="877"/>
      <c r="M66" s="877"/>
      <c r="N66" s="879"/>
      <c r="O66" s="890"/>
      <c r="P66" s="879"/>
      <c r="Q66" s="863"/>
    </row>
    <row r="67" spans="1:17">
      <c r="A67" s="876">
        <f>+A66+1</f>
        <v>46</v>
      </c>
      <c r="B67" s="877" t="s">
        <v>885</v>
      </c>
      <c r="C67" s="877"/>
      <c r="D67" s="877"/>
      <c r="E67" s="879"/>
      <c r="F67" s="895">
        <f>F64-F65-F66</f>
        <v>-26272.590976179577</v>
      </c>
      <c r="G67" s="863"/>
      <c r="H67" s="863"/>
      <c r="I67" s="863"/>
      <c r="J67" s="863"/>
      <c r="K67" s="877" t="s">
        <v>885</v>
      </c>
      <c r="L67" s="877"/>
      <c r="M67" s="877"/>
      <c r="N67" s="879"/>
      <c r="O67" s="895">
        <f>+O64-O66-O65</f>
        <v>0</v>
      </c>
      <c r="P67" s="879"/>
      <c r="Q67" s="863"/>
    </row>
    <row r="68" spans="1:17">
      <c r="A68" s="876">
        <f>+A67+1</f>
        <v>47</v>
      </c>
      <c r="B68" s="877" t="s">
        <v>886</v>
      </c>
      <c r="C68" s="877"/>
      <c r="D68" s="877"/>
      <c r="E68" s="879"/>
      <c r="F68" s="918"/>
      <c r="G68" s="863"/>
      <c r="H68" s="863"/>
      <c r="I68" s="863"/>
      <c r="J68" s="863"/>
      <c r="K68" s="877" t="s">
        <v>886</v>
      </c>
      <c r="L68" s="877"/>
      <c r="M68" s="877"/>
      <c r="N68" s="879"/>
      <c r="O68" s="895">
        <v>0</v>
      </c>
      <c r="P68" s="879"/>
      <c r="Q68" s="863"/>
    </row>
    <row r="69" spans="1:17" ht="13.5" thickBot="1">
      <c r="A69" s="876">
        <f>+A68+1</f>
        <v>48</v>
      </c>
      <c r="B69" s="877" t="s">
        <v>1139</v>
      </c>
      <c r="C69" s="877"/>
      <c r="D69" s="877"/>
      <c r="E69" s="879"/>
      <c r="F69" s="896">
        <f>F67-F68</f>
        <v>-26272.590976179577</v>
      </c>
      <c r="G69" s="863"/>
      <c r="H69" s="863"/>
      <c r="I69" s="863"/>
      <c r="J69" s="863"/>
      <c r="K69" s="877" t="s">
        <v>1139</v>
      </c>
      <c r="L69" s="877"/>
      <c r="M69" s="877"/>
      <c r="N69" s="879"/>
      <c r="O69" s="896">
        <f>+O67-O68</f>
        <v>0</v>
      </c>
      <c r="P69" s="879"/>
      <c r="Q69" s="863"/>
    </row>
    <row r="70" spans="1:17" ht="13.5" thickTop="1">
      <c r="A70" s="876"/>
      <c r="B70" s="877"/>
      <c r="C70" s="877"/>
      <c r="D70" s="877"/>
      <c r="E70" s="879"/>
      <c r="F70" s="895"/>
      <c r="G70" s="863"/>
      <c r="H70" s="863"/>
      <c r="I70" s="863"/>
      <c r="J70" s="863"/>
      <c r="K70" s="877"/>
      <c r="L70" s="877"/>
      <c r="M70" s="877"/>
      <c r="N70" s="879"/>
      <c r="O70" s="895"/>
      <c r="P70" s="879"/>
      <c r="Q70" s="863"/>
    </row>
    <row r="71" spans="1:17">
      <c r="A71" s="876">
        <f>+A69+1</f>
        <v>49</v>
      </c>
      <c r="B71" s="877" t="s">
        <v>1132</v>
      </c>
      <c r="C71" s="877"/>
      <c r="D71" s="877"/>
      <c r="E71" s="879"/>
      <c r="F71" s="917">
        <v>-7945970.819684607</v>
      </c>
      <c r="G71" s="863"/>
      <c r="H71" s="863"/>
      <c r="I71" s="863"/>
      <c r="J71" s="863"/>
      <c r="K71" s="877" t="s">
        <v>1132</v>
      </c>
      <c r="L71" s="877"/>
      <c r="M71" s="877"/>
      <c r="N71" s="879"/>
      <c r="O71" s="864"/>
      <c r="P71" s="879" t="s">
        <v>1156</v>
      </c>
      <c r="Q71" s="863"/>
    </row>
    <row r="72" spans="1:17">
      <c r="A72" s="876">
        <f>+A71+1</f>
        <v>50</v>
      </c>
      <c r="B72" s="877" t="s">
        <v>883</v>
      </c>
      <c r="C72" s="877"/>
      <c r="D72" s="877"/>
      <c r="E72" s="879"/>
      <c r="F72" s="917">
        <v>0</v>
      </c>
      <c r="G72" s="863"/>
      <c r="H72" s="863"/>
      <c r="I72" s="863"/>
      <c r="J72" s="863"/>
      <c r="K72" s="877" t="s">
        <v>883</v>
      </c>
      <c r="L72" s="877"/>
      <c r="M72" s="877"/>
      <c r="N72" s="879"/>
      <c r="O72" s="864"/>
      <c r="P72" s="893"/>
      <c r="Q72" s="863"/>
    </row>
    <row r="73" spans="1:17">
      <c r="A73" s="876">
        <f>+A72+1</f>
        <v>51</v>
      </c>
      <c r="B73" s="877" t="s">
        <v>884</v>
      </c>
      <c r="C73" s="877"/>
      <c r="D73" s="877"/>
      <c r="E73" s="879"/>
      <c r="F73" s="917">
        <v>-7925229.3004928865</v>
      </c>
      <c r="G73" s="863"/>
      <c r="H73" s="863"/>
      <c r="I73" s="863"/>
      <c r="J73" s="863"/>
      <c r="K73" s="877" t="s">
        <v>884</v>
      </c>
      <c r="L73" s="877"/>
      <c r="M73" s="877"/>
      <c r="N73" s="879"/>
      <c r="O73" s="890"/>
      <c r="P73" s="893"/>
      <c r="Q73" s="863"/>
    </row>
    <row r="74" spans="1:17">
      <c r="A74" s="876">
        <f>+A73+1</f>
        <v>52</v>
      </c>
      <c r="B74" s="877" t="s">
        <v>885</v>
      </c>
      <c r="C74" s="877"/>
      <c r="D74" s="877"/>
      <c r="E74" s="879"/>
      <c r="F74" s="895">
        <f>F71-F72-F73</f>
        <v>-20741.519191720523</v>
      </c>
      <c r="G74" s="863"/>
      <c r="H74" s="863"/>
      <c r="I74" s="863"/>
      <c r="J74" s="863"/>
      <c r="K74" s="877" t="s">
        <v>885</v>
      </c>
      <c r="L74" s="877"/>
      <c r="M74" s="877"/>
      <c r="N74" s="879"/>
      <c r="O74" s="895">
        <f>+O71-O73-O72</f>
        <v>0</v>
      </c>
      <c r="P74" s="893"/>
      <c r="Q74" s="863"/>
    </row>
    <row r="75" spans="1:17">
      <c r="A75" s="876">
        <f>+A74+1</f>
        <v>53</v>
      </c>
      <c r="B75" s="877" t="s">
        <v>889</v>
      </c>
      <c r="C75" s="877"/>
      <c r="D75" s="877"/>
      <c r="E75" s="879"/>
      <c r="F75" s="918"/>
      <c r="G75" s="863"/>
      <c r="H75" s="863"/>
      <c r="I75" s="863"/>
      <c r="J75" s="863"/>
      <c r="K75" s="877" t="s">
        <v>889</v>
      </c>
      <c r="L75" s="877"/>
      <c r="M75" s="877"/>
      <c r="N75" s="879"/>
      <c r="O75" s="913">
        <v>0</v>
      </c>
      <c r="P75" s="893"/>
      <c r="Q75" s="863"/>
    </row>
    <row r="76" spans="1:17" ht="13.5" thickBot="1">
      <c r="A76" s="876">
        <f>+A75+1</f>
        <v>54</v>
      </c>
      <c r="B76" s="877" t="s">
        <v>1141</v>
      </c>
      <c r="C76" s="877"/>
      <c r="D76" s="877"/>
      <c r="E76" s="879"/>
      <c r="F76" s="896">
        <f>F74-F75</f>
        <v>-20741.519191720523</v>
      </c>
      <c r="G76" s="863"/>
      <c r="H76" s="863"/>
      <c r="I76" s="863"/>
      <c r="J76" s="863"/>
      <c r="K76" s="877" t="s">
        <v>1141</v>
      </c>
      <c r="L76" s="877"/>
      <c r="M76" s="877"/>
      <c r="N76" s="879"/>
      <c r="O76" s="896">
        <f>+O74-O75</f>
        <v>0</v>
      </c>
      <c r="P76" s="893"/>
      <c r="Q76" s="863"/>
    </row>
    <row r="77" spans="1:17" ht="13.5" thickTop="1">
      <c r="A77" s="876"/>
      <c r="B77" s="877"/>
      <c r="C77" s="877"/>
      <c r="D77" s="877"/>
      <c r="E77" s="879"/>
      <c r="F77" s="895"/>
      <c r="G77" s="863"/>
      <c r="H77" s="863"/>
      <c r="I77" s="863"/>
      <c r="J77" s="863"/>
      <c r="K77" s="877"/>
      <c r="L77" s="877"/>
      <c r="M77" s="877"/>
      <c r="N77" s="879"/>
      <c r="O77" s="895"/>
      <c r="P77" s="893"/>
      <c r="Q77" s="863"/>
    </row>
    <row r="78" spans="1:17">
      <c r="A78" s="876">
        <f>+A76+1</f>
        <v>55</v>
      </c>
      <c r="B78" s="877" t="s">
        <v>1142</v>
      </c>
      <c r="C78" s="877"/>
      <c r="D78" s="877"/>
      <c r="E78" s="879"/>
      <c r="F78" s="895">
        <v>0</v>
      </c>
      <c r="G78" s="863"/>
      <c r="H78" s="863"/>
      <c r="I78" s="863"/>
      <c r="J78" s="863"/>
      <c r="K78" s="877" t="s">
        <v>1142</v>
      </c>
      <c r="L78" s="877"/>
      <c r="M78" s="877"/>
      <c r="N78" s="879"/>
      <c r="O78" s="895">
        <v>0</v>
      </c>
      <c r="P78" s="893"/>
      <c r="Q78" s="863"/>
    </row>
    <row r="79" spans="1:17">
      <c r="A79" s="876">
        <f>+A78+1</f>
        <v>56</v>
      </c>
      <c r="B79" s="877" t="s">
        <v>892</v>
      </c>
      <c r="C79" s="877"/>
      <c r="D79" s="877"/>
      <c r="E79" s="879"/>
      <c r="F79" s="895">
        <f>(F69+F76)/2</f>
        <v>-23507.05508395005</v>
      </c>
      <c r="G79" s="863"/>
      <c r="H79" s="863"/>
      <c r="I79" s="863"/>
      <c r="J79" s="863"/>
      <c r="K79" s="877" t="s">
        <v>892</v>
      </c>
      <c r="L79" s="877"/>
      <c r="M79" s="877"/>
      <c r="N79" s="879"/>
      <c r="O79" s="895">
        <f>+(O69+O76)/2</f>
        <v>0</v>
      </c>
      <c r="P79" s="893"/>
      <c r="Q79" s="863"/>
    </row>
    <row r="80" spans="1:17" ht="13.5" thickBot="1">
      <c r="A80" s="876">
        <f>+A79+1</f>
        <v>57</v>
      </c>
      <c r="B80" s="877" t="s">
        <v>1143</v>
      </c>
      <c r="C80" s="877"/>
      <c r="D80" s="877"/>
      <c r="E80" s="879"/>
      <c r="F80" s="896">
        <f>SUM(F78:F79)</f>
        <v>-23507.05508395005</v>
      </c>
      <c r="G80" s="879"/>
      <c r="H80" s="863"/>
      <c r="I80" s="863"/>
      <c r="J80" s="863"/>
      <c r="K80" s="877" t="s">
        <v>1143</v>
      </c>
      <c r="L80" s="877"/>
      <c r="M80" s="877"/>
      <c r="N80" s="879"/>
      <c r="O80" s="896">
        <f>+O78+O79</f>
        <v>0</v>
      </c>
      <c r="P80" s="879" t="s">
        <v>1157</v>
      </c>
      <c r="Q80" s="863"/>
    </row>
    <row r="81" spans="1:17" ht="13.5" thickTop="1">
      <c r="A81" s="863"/>
      <c r="B81" s="863"/>
      <c r="C81" s="863"/>
      <c r="D81" s="863"/>
      <c r="E81" s="863"/>
      <c r="F81" s="863"/>
      <c r="G81" s="863"/>
      <c r="H81" s="863"/>
      <c r="I81" s="863"/>
      <c r="J81" s="863"/>
      <c r="K81" s="879"/>
      <c r="L81" s="879"/>
      <c r="M81" s="879"/>
      <c r="N81" s="879"/>
      <c r="O81" s="879"/>
      <c r="P81" s="879"/>
      <c r="Q81" s="863"/>
    </row>
    <row r="82" spans="1:17">
      <c r="A82" s="863"/>
      <c r="B82" s="863"/>
      <c r="C82" s="863"/>
      <c r="D82" s="863"/>
      <c r="E82" s="863"/>
      <c r="F82" s="863"/>
      <c r="G82" s="863"/>
      <c r="H82" s="863"/>
      <c r="I82" s="863"/>
      <c r="J82" s="863"/>
      <c r="K82" s="863"/>
      <c r="L82" s="892"/>
      <c r="M82" s="892"/>
      <c r="N82" s="892"/>
      <c r="O82" s="888"/>
      <c r="P82" s="879"/>
      <c r="Q82" s="863"/>
    </row>
    <row r="83" spans="1:17">
      <c r="A83" s="876">
        <f>A80+1</f>
        <v>58</v>
      </c>
      <c r="B83" s="892" t="s">
        <v>1158</v>
      </c>
      <c r="C83" s="879"/>
      <c r="D83" s="879"/>
      <c r="E83" s="879"/>
      <c r="F83" s="888" t="s">
        <v>45</v>
      </c>
      <c r="G83" s="879"/>
      <c r="H83" s="887"/>
      <c r="I83" s="888"/>
      <c r="J83" s="879"/>
      <c r="K83" s="892" t="s">
        <v>1159</v>
      </c>
      <c r="L83" s="892"/>
      <c r="M83" s="892"/>
      <c r="N83" s="879"/>
      <c r="O83" s="888" t="s">
        <v>45</v>
      </c>
      <c r="P83" s="879"/>
      <c r="Q83" s="879"/>
    </row>
    <row r="84" spans="1:17">
      <c r="A84" s="876"/>
      <c r="B84" s="892"/>
      <c r="C84" s="879"/>
      <c r="D84" s="879"/>
      <c r="E84" s="879"/>
      <c r="F84" s="889" t="s">
        <v>1154</v>
      </c>
      <c r="G84" s="879"/>
      <c r="H84" s="887"/>
      <c r="I84" s="879"/>
      <c r="J84" s="879"/>
      <c r="K84" s="879"/>
      <c r="L84" s="879"/>
      <c r="M84" s="879"/>
      <c r="N84" s="879"/>
      <c r="O84" s="889" t="s">
        <v>1154</v>
      </c>
      <c r="P84" s="879"/>
      <c r="Q84" s="879"/>
    </row>
    <row r="85" spans="1:17">
      <c r="A85" s="876">
        <f>A83+1</f>
        <v>59</v>
      </c>
      <c r="B85" s="877" t="s">
        <v>1130</v>
      </c>
      <c r="C85" s="877"/>
      <c r="D85" s="877"/>
      <c r="E85" s="879"/>
      <c r="F85" s="917">
        <v>4172676.1031410927</v>
      </c>
      <c r="G85" s="863"/>
      <c r="H85" s="887"/>
      <c r="I85" s="879"/>
      <c r="J85" s="879"/>
      <c r="K85" s="877" t="s">
        <v>1130</v>
      </c>
      <c r="L85" s="877"/>
      <c r="M85" s="877"/>
      <c r="N85" s="879"/>
      <c r="O85" s="864"/>
      <c r="P85" s="879" t="s">
        <v>1160</v>
      </c>
      <c r="Q85" s="879"/>
    </row>
    <row r="86" spans="1:17">
      <c r="A86" s="876">
        <f>+A85+1</f>
        <v>60</v>
      </c>
      <c r="B86" s="877" t="s">
        <v>883</v>
      </c>
      <c r="C86" s="877"/>
      <c r="D86" s="877"/>
      <c r="E86" s="879"/>
      <c r="F86" s="917">
        <v>0</v>
      </c>
      <c r="G86" s="863"/>
      <c r="H86" s="887"/>
      <c r="I86" s="879"/>
      <c r="J86" s="879"/>
      <c r="K86" s="877" t="s">
        <v>883</v>
      </c>
      <c r="L86" s="877"/>
      <c r="M86" s="877"/>
      <c r="N86" s="879"/>
      <c r="O86" s="864"/>
      <c r="P86" s="893"/>
      <c r="Q86" s="879"/>
    </row>
    <row r="87" spans="1:17">
      <c r="A87" s="876">
        <f>+A86+1</f>
        <v>61</v>
      </c>
      <c r="B87" s="877" t="s">
        <v>884</v>
      </c>
      <c r="C87" s="877"/>
      <c r="D87" s="877"/>
      <c r="E87" s="879"/>
      <c r="F87" s="918">
        <v>3606706.3669102797</v>
      </c>
      <c r="G87" s="863"/>
      <c r="H87" s="887"/>
      <c r="I87" s="879"/>
      <c r="J87" s="879"/>
      <c r="K87" s="877" t="s">
        <v>884</v>
      </c>
      <c r="L87" s="877"/>
      <c r="M87" s="877"/>
      <c r="N87" s="879"/>
      <c r="O87" s="890"/>
      <c r="P87" s="893"/>
      <c r="Q87" s="879"/>
    </row>
    <row r="88" spans="1:17">
      <c r="A88" s="876">
        <f>+A87+1</f>
        <v>62</v>
      </c>
      <c r="B88" s="877" t="s">
        <v>885</v>
      </c>
      <c r="C88" s="877"/>
      <c r="D88" s="877"/>
      <c r="E88" s="879"/>
      <c r="F88" s="895">
        <f>F85-F86-F87</f>
        <v>565969.73623081297</v>
      </c>
      <c r="G88" s="863"/>
      <c r="H88" s="863"/>
      <c r="I88" s="863"/>
      <c r="J88" s="863"/>
      <c r="K88" s="877" t="s">
        <v>885</v>
      </c>
      <c r="L88" s="877"/>
      <c r="M88" s="877"/>
      <c r="N88" s="879"/>
      <c r="O88" s="895">
        <f>+O85-O87-O86</f>
        <v>0</v>
      </c>
      <c r="P88" s="893"/>
      <c r="Q88" s="863"/>
    </row>
    <row r="89" spans="1:17">
      <c r="A89" s="876">
        <f>+A88+1</f>
        <v>63</v>
      </c>
      <c r="B89" s="877" t="s">
        <v>886</v>
      </c>
      <c r="C89" s="877"/>
      <c r="D89" s="877"/>
      <c r="E89" s="879"/>
      <c r="F89" s="918">
        <v>0</v>
      </c>
      <c r="G89" s="863"/>
      <c r="H89" s="863"/>
      <c r="I89" s="863"/>
      <c r="J89" s="863"/>
      <c r="K89" s="877" t="s">
        <v>886</v>
      </c>
      <c r="L89" s="877"/>
      <c r="M89" s="877"/>
      <c r="N89" s="879"/>
      <c r="O89" s="917"/>
      <c r="P89" s="893"/>
      <c r="Q89" s="863"/>
    </row>
    <row r="90" spans="1:17" ht="13.5" thickBot="1">
      <c r="A90" s="876">
        <f>+A89+1</f>
        <v>64</v>
      </c>
      <c r="B90" s="877" t="s">
        <v>1139</v>
      </c>
      <c r="C90" s="877"/>
      <c r="D90" s="877"/>
      <c r="E90" s="879"/>
      <c r="F90" s="896">
        <f>F88-F89</f>
        <v>565969.73623081297</v>
      </c>
      <c r="G90" s="863"/>
      <c r="H90" s="863"/>
      <c r="I90" s="863"/>
      <c r="J90" s="863"/>
      <c r="K90" s="877" t="s">
        <v>1139</v>
      </c>
      <c r="L90" s="877"/>
      <c r="M90" s="877"/>
      <c r="N90" s="879"/>
      <c r="O90" s="896">
        <f>+O88-O89</f>
        <v>0</v>
      </c>
      <c r="P90" s="893"/>
      <c r="Q90" s="863"/>
    </row>
    <row r="91" spans="1:17" ht="13.5" thickTop="1">
      <c r="A91" s="876"/>
      <c r="B91" s="877"/>
      <c r="C91" s="877"/>
      <c r="D91" s="877"/>
      <c r="E91" s="879"/>
      <c r="F91" s="895"/>
      <c r="G91" s="863"/>
      <c r="H91" s="863"/>
      <c r="I91" s="863"/>
      <c r="J91" s="863"/>
      <c r="K91" s="877"/>
      <c r="L91" s="877"/>
      <c r="M91" s="877"/>
      <c r="N91" s="879"/>
      <c r="O91" s="895"/>
      <c r="P91" s="893"/>
      <c r="Q91" s="863"/>
    </row>
    <row r="92" spans="1:17">
      <c r="A92" s="876">
        <f>+A90+1</f>
        <v>65</v>
      </c>
      <c r="B92" s="877" t="s">
        <v>1132</v>
      </c>
      <c r="C92" s="877"/>
      <c r="D92" s="877"/>
      <c r="E92" s="879"/>
      <c r="F92" s="917">
        <v>4012408.3247489859</v>
      </c>
      <c r="G92" s="863"/>
      <c r="H92" s="863"/>
      <c r="I92" s="863"/>
      <c r="J92" s="863"/>
      <c r="K92" s="877" t="s">
        <v>1132</v>
      </c>
      <c r="L92" s="877"/>
      <c r="M92" s="877"/>
      <c r="N92" s="879"/>
      <c r="O92" s="864"/>
      <c r="P92" s="879" t="s">
        <v>1161</v>
      </c>
      <c r="Q92" s="863"/>
    </row>
    <row r="93" spans="1:17">
      <c r="A93" s="876">
        <f>+A92+1</f>
        <v>66</v>
      </c>
      <c r="B93" s="877" t="s">
        <v>883</v>
      </c>
      <c r="C93" s="877"/>
      <c r="D93" s="877"/>
      <c r="E93" s="879"/>
      <c r="F93" s="917">
        <v>0</v>
      </c>
      <c r="G93" s="863"/>
      <c r="H93" s="863"/>
      <c r="I93" s="863"/>
      <c r="J93" s="863"/>
      <c r="K93" s="877" t="s">
        <v>883</v>
      </c>
      <c r="L93" s="877"/>
      <c r="M93" s="877"/>
      <c r="N93" s="879"/>
      <c r="O93" s="864"/>
      <c r="P93" s="893"/>
      <c r="Q93" s="863"/>
    </row>
    <row r="94" spans="1:17">
      <c r="A94" s="876">
        <f>+A93+1</f>
        <v>67</v>
      </c>
      <c r="B94" s="877" t="s">
        <v>884</v>
      </c>
      <c r="C94" s="877"/>
      <c r="D94" s="877"/>
      <c r="E94" s="879"/>
      <c r="F94" s="918">
        <v>3537447.7964182799</v>
      </c>
      <c r="G94" s="863"/>
      <c r="H94" s="863"/>
      <c r="I94" s="863"/>
      <c r="J94" s="863"/>
      <c r="K94" s="877" t="s">
        <v>884</v>
      </c>
      <c r="L94" s="877"/>
      <c r="M94" s="877"/>
      <c r="N94" s="879"/>
      <c r="O94" s="890"/>
      <c r="P94" s="893"/>
      <c r="Q94" s="863"/>
    </row>
    <row r="95" spans="1:17">
      <c r="A95" s="876">
        <f>+A94+1</f>
        <v>68</v>
      </c>
      <c r="B95" s="877" t="s">
        <v>885</v>
      </c>
      <c r="C95" s="877"/>
      <c r="D95" s="877"/>
      <c r="E95" s="879"/>
      <c r="F95" s="895">
        <f>F92-F93-F94</f>
        <v>474960.52833070606</v>
      </c>
      <c r="G95" s="863"/>
      <c r="H95" s="863"/>
      <c r="I95" s="863"/>
      <c r="J95" s="863"/>
      <c r="K95" s="877" t="s">
        <v>885</v>
      </c>
      <c r="L95" s="877"/>
      <c r="M95" s="877"/>
      <c r="N95" s="879"/>
      <c r="O95" s="895">
        <f>+O92-O94-O93</f>
        <v>0</v>
      </c>
      <c r="P95" s="893"/>
      <c r="Q95" s="863"/>
    </row>
    <row r="96" spans="1:17">
      <c r="A96" s="876">
        <f>+A95+1</f>
        <v>69</v>
      </c>
      <c r="B96" s="877" t="s">
        <v>889</v>
      </c>
      <c r="C96" s="877"/>
      <c r="D96" s="877"/>
      <c r="E96" s="879"/>
      <c r="F96" s="918"/>
      <c r="G96" s="863"/>
      <c r="H96" s="863"/>
      <c r="I96" s="863"/>
      <c r="J96" s="863"/>
      <c r="K96" s="877" t="s">
        <v>889</v>
      </c>
      <c r="L96" s="877"/>
      <c r="M96" s="877"/>
      <c r="N96" s="879"/>
      <c r="O96" s="913">
        <v>0</v>
      </c>
      <c r="P96" s="893"/>
      <c r="Q96" s="863"/>
    </row>
    <row r="97" spans="1:17" ht="13.5" thickBot="1">
      <c r="A97" s="876">
        <f>+A96+1</f>
        <v>70</v>
      </c>
      <c r="B97" s="877" t="s">
        <v>1141</v>
      </c>
      <c r="C97" s="877"/>
      <c r="D97" s="877"/>
      <c r="E97" s="879"/>
      <c r="F97" s="896">
        <f>F95-F96</f>
        <v>474960.52833070606</v>
      </c>
      <c r="G97" s="863"/>
      <c r="H97" s="863"/>
      <c r="I97" s="863"/>
      <c r="J97" s="863"/>
      <c r="K97" s="877" t="s">
        <v>1141</v>
      </c>
      <c r="L97" s="877"/>
      <c r="M97" s="877"/>
      <c r="N97" s="879"/>
      <c r="O97" s="896">
        <f>+O95-O96</f>
        <v>0</v>
      </c>
      <c r="P97" s="893"/>
      <c r="Q97" s="863"/>
    </row>
    <row r="98" spans="1:17" ht="13.5" thickTop="1">
      <c r="A98" s="876"/>
      <c r="B98" s="877"/>
      <c r="C98" s="877"/>
      <c r="D98" s="877"/>
      <c r="E98" s="879"/>
      <c r="F98" s="895"/>
      <c r="G98" s="863"/>
      <c r="H98" s="863"/>
      <c r="I98" s="863"/>
      <c r="J98" s="863"/>
      <c r="K98" s="877"/>
      <c r="L98" s="877"/>
      <c r="M98" s="877"/>
      <c r="N98" s="879"/>
      <c r="O98" s="895"/>
      <c r="P98" s="893"/>
      <c r="Q98" s="863"/>
    </row>
    <row r="99" spans="1:17">
      <c r="A99" s="876">
        <f>+A97+1</f>
        <v>71</v>
      </c>
      <c r="B99" s="877" t="s">
        <v>1142</v>
      </c>
      <c r="C99" s="877"/>
      <c r="D99" s="877"/>
      <c r="E99" s="879"/>
      <c r="F99" s="895">
        <v>0</v>
      </c>
      <c r="G99" s="863"/>
      <c r="H99" s="863"/>
      <c r="I99" s="863"/>
      <c r="J99" s="863"/>
      <c r="K99" s="877" t="s">
        <v>1142</v>
      </c>
      <c r="L99" s="877"/>
      <c r="M99" s="877"/>
      <c r="N99" s="879"/>
      <c r="O99" s="895">
        <f>P119</f>
        <v>0</v>
      </c>
      <c r="P99" s="893"/>
      <c r="Q99" s="863"/>
    </row>
    <row r="100" spans="1:17">
      <c r="A100" s="876">
        <f>+A99+1</f>
        <v>72</v>
      </c>
      <c r="B100" s="877" t="s">
        <v>892</v>
      </c>
      <c r="C100" s="877"/>
      <c r="D100" s="877"/>
      <c r="E100" s="879"/>
      <c r="F100" s="895">
        <f>(F90+F97)/2</f>
        <v>520465.13228075951</v>
      </c>
      <c r="G100" s="863"/>
      <c r="H100" s="863"/>
      <c r="I100" s="863"/>
      <c r="J100" s="863"/>
      <c r="K100" s="877" t="s">
        <v>892</v>
      </c>
      <c r="L100" s="877"/>
      <c r="M100" s="877"/>
      <c r="N100" s="879"/>
      <c r="O100" s="895">
        <f>+(O90+O97)/2</f>
        <v>0</v>
      </c>
      <c r="P100" s="893"/>
      <c r="Q100" s="863"/>
    </row>
    <row r="101" spans="1:17" ht="13.5" thickBot="1">
      <c r="A101" s="876">
        <f>+A100+1</f>
        <v>73</v>
      </c>
      <c r="B101" s="877" t="s">
        <v>1143</v>
      </c>
      <c r="C101" s="877"/>
      <c r="D101" s="877"/>
      <c r="E101" s="879"/>
      <c r="F101" s="896">
        <f>SUM(F99:F100)</f>
        <v>520465.13228075951</v>
      </c>
      <c r="G101" s="879"/>
      <c r="H101" s="863"/>
      <c r="I101" s="863"/>
      <c r="J101" s="863"/>
      <c r="K101" s="877" t="s">
        <v>1143</v>
      </c>
      <c r="L101" s="877"/>
      <c r="M101" s="877"/>
      <c r="N101" s="879"/>
      <c r="O101" s="896">
        <f>+O99+O100</f>
        <v>0</v>
      </c>
      <c r="P101" s="879" t="s">
        <v>1162</v>
      </c>
      <c r="Q101" s="863"/>
    </row>
    <row r="102" spans="1:17" ht="13.5" thickTop="1">
      <c r="A102" s="863"/>
      <c r="B102" s="863"/>
      <c r="C102" s="863"/>
      <c r="D102" s="863"/>
      <c r="E102" s="863"/>
      <c r="F102" s="863"/>
      <c r="G102" s="863"/>
      <c r="H102" s="863"/>
      <c r="I102" s="863"/>
      <c r="J102" s="863"/>
      <c r="K102" s="863"/>
      <c r="L102" s="863"/>
      <c r="M102" s="863"/>
      <c r="N102" s="863"/>
      <c r="O102" s="863"/>
      <c r="P102" s="863"/>
      <c r="Q102" s="863"/>
    </row>
    <row r="103" spans="1:17">
      <c r="A103" s="863"/>
      <c r="B103" s="863"/>
      <c r="C103" s="863"/>
      <c r="D103" s="863"/>
      <c r="E103" s="863"/>
      <c r="F103" s="863"/>
      <c r="G103" s="863"/>
      <c r="H103" s="863"/>
      <c r="I103" s="863"/>
      <c r="J103" s="863"/>
      <c r="K103" s="863"/>
      <c r="L103" s="863"/>
      <c r="M103" s="863"/>
      <c r="N103" s="863"/>
      <c r="O103" s="863"/>
      <c r="P103" s="863"/>
      <c r="Q103" s="863"/>
    </row>
    <row r="104" spans="1:17">
      <c r="A104" s="863"/>
      <c r="B104" s="863"/>
      <c r="C104" s="863"/>
      <c r="D104" s="863"/>
      <c r="E104" s="863"/>
      <c r="F104" s="863"/>
      <c r="G104" s="863"/>
      <c r="H104" s="863"/>
      <c r="I104" s="863"/>
      <c r="J104" s="863"/>
      <c r="K104" s="892" t="s">
        <v>1159</v>
      </c>
      <c r="L104" s="863"/>
      <c r="M104" s="863"/>
      <c r="N104" s="863"/>
      <c r="O104" s="863"/>
      <c r="P104" s="863"/>
      <c r="Q104" s="863"/>
    </row>
    <row r="105" spans="1:17">
      <c r="A105" s="863"/>
      <c r="B105" s="900" t="s">
        <v>576</v>
      </c>
      <c r="C105" s="901" t="s">
        <v>577</v>
      </c>
      <c r="D105" s="902" t="s">
        <v>793</v>
      </c>
      <c r="E105" s="902" t="s">
        <v>579</v>
      </c>
      <c r="F105" s="902" t="s">
        <v>794</v>
      </c>
      <c r="G105" s="902" t="s">
        <v>581</v>
      </c>
      <c r="H105" s="902" t="s">
        <v>582</v>
      </c>
      <c r="I105" s="902" t="s">
        <v>583</v>
      </c>
      <c r="J105" s="863"/>
      <c r="K105" s="902" t="s">
        <v>584</v>
      </c>
      <c r="L105" s="902" t="s">
        <v>608</v>
      </c>
      <c r="M105" s="902" t="s">
        <v>609</v>
      </c>
      <c r="N105" s="902" t="s">
        <v>896</v>
      </c>
      <c r="O105" s="902" t="s">
        <v>897</v>
      </c>
      <c r="P105" s="902" t="s">
        <v>898</v>
      </c>
      <c r="Q105" s="863"/>
    </row>
    <row r="106" spans="1:17" ht="178.5">
      <c r="A106" s="876">
        <f>A101+1</f>
        <v>74</v>
      </c>
      <c r="B106" s="903" t="s">
        <v>570</v>
      </c>
      <c r="C106" s="903" t="s">
        <v>899</v>
      </c>
      <c r="D106" s="904" t="s">
        <v>900</v>
      </c>
      <c r="E106" s="904" t="s">
        <v>1146</v>
      </c>
      <c r="F106" s="904" t="s">
        <v>902</v>
      </c>
      <c r="G106" s="904" t="s">
        <v>903</v>
      </c>
      <c r="H106" s="904" t="s">
        <v>904</v>
      </c>
      <c r="I106" s="904" t="s">
        <v>905</v>
      </c>
      <c r="J106" s="863"/>
      <c r="K106" s="904" t="s">
        <v>1163</v>
      </c>
      <c r="L106" s="904" t="s">
        <v>1147</v>
      </c>
      <c r="M106" s="904" t="s">
        <v>1148</v>
      </c>
      <c r="N106" s="904" t="s">
        <v>1149</v>
      </c>
      <c r="O106" s="904" t="s">
        <v>1150</v>
      </c>
      <c r="P106" s="904" t="s">
        <v>1151</v>
      </c>
      <c r="Q106" s="863"/>
    </row>
    <row r="107" spans="1:17">
      <c r="A107" s="876">
        <f t="shared" ref="A107:A120" si="10">A106+1</f>
        <v>75</v>
      </c>
      <c r="B107" s="905" t="s">
        <v>921</v>
      </c>
      <c r="C107" s="906">
        <v>2025</v>
      </c>
      <c r="D107" s="864">
        <f>(F96-F89)/12</f>
        <v>0</v>
      </c>
      <c r="E107" s="908">
        <f>F88</f>
        <v>565969.73623081297</v>
      </c>
      <c r="F107" s="909">
        <v>365</v>
      </c>
      <c r="G107" s="921">
        <f>+F8</f>
        <v>365</v>
      </c>
      <c r="H107" s="911" t="s">
        <v>922</v>
      </c>
      <c r="I107" s="912">
        <f>E107</f>
        <v>565969.73623081297</v>
      </c>
      <c r="J107" s="863"/>
      <c r="K107" s="864" t="s">
        <v>922</v>
      </c>
      <c r="L107" s="864" t="s">
        <v>922</v>
      </c>
      <c r="M107" s="864" t="s">
        <v>922</v>
      </c>
      <c r="N107" s="864" t="s">
        <v>922</v>
      </c>
      <c r="O107" s="864" t="s">
        <v>922</v>
      </c>
      <c r="P107" s="864">
        <f>O89</f>
        <v>0</v>
      </c>
      <c r="Q107" s="863"/>
    </row>
    <row r="108" spans="1:17">
      <c r="A108" s="876">
        <f t="shared" si="10"/>
        <v>76</v>
      </c>
      <c r="B108" s="905" t="s">
        <v>923</v>
      </c>
      <c r="C108" s="906">
        <v>2026</v>
      </c>
      <c r="D108" s="864">
        <f>(F96-F89)/12</f>
        <v>0</v>
      </c>
      <c r="E108" s="912">
        <f>E107+D108</f>
        <v>565969.73623081297</v>
      </c>
      <c r="F108" s="909">
        <f>IF($F$8=365,335,IF($F$8=366,336, "need to customize"))</f>
        <v>335</v>
      </c>
      <c r="G108" s="921">
        <f>+G107</f>
        <v>365</v>
      </c>
      <c r="H108" s="912">
        <f>D108*F108/G108</f>
        <v>0</v>
      </c>
      <c r="I108" s="912">
        <f>I107+H108</f>
        <v>565969.73623081297</v>
      </c>
      <c r="J108" s="863"/>
      <c r="K108" s="864"/>
      <c r="L108" s="864">
        <f t="shared" ref="L108:L119" si="11">K108-D108</f>
        <v>0</v>
      </c>
      <c r="M108" s="864">
        <f t="shared" ref="M108:M119" si="12">IF(AND( D108&gt;=0, K108&gt;=0), IF( L108&gt;=0, H108, K108/ D108* H108), IF(AND( D108&lt;0, K108&lt;0), IF( L108&lt;0,H108, K108/ D108* H108),0))</f>
        <v>0</v>
      </c>
      <c r="N108" s="864">
        <f t="shared" ref="N108:N119" si="13">IF(AND( D108&gt;=0, K108&gt;=0), IF( L108&gt;=0, L108*50%,0), IF(AND( D108&lt;0, K108&lt;0),IF( L108&lt;0, L108*50%,0),0))</f>
        <v>0</v>
      </c>
      <c r="O108" s="864">
        <f t="shared" ref="O108:O119" si="14">IF(AND( D108&gt;=0, K108&lt;=0), K108*50%, IF(AND( D108&lt;0, K108&gt;=0), K108*50%,0))</f>
        <v>0</v>
      </c>
      <c r="P108" s="864">
        <f t="shared" ref="P108:P119" si="15">P107+M108+N108+O108</f>
        <v>0</v>
      </c>
      <c r="Q108" s="863"/>
    </row>
    <row r="109" spans="1:17">
      <c r="A109" s="876">
        <f t="shared" si="10"/>
        <v>77</v>
      </c>
      <c r="B109" s="905" t="s">
        <v>596</v>
      </c>
      <c r="C109" s="906">
        <v>2026</v>
      </c>
      <c r="D109" s="864">
        <f>D108</f>
        <v>0</v>
      </c>
      <c r="E109" s="912">
        <f t="shared" ref="E109:E119" si="16">E108+D109</f>
        <v>565969.73623081297</v>
      </c>
      <c r="F109" s="909">
        <v>307</v>
      </c>
      <c r="G109" s="921">
        <f t="shared" ref="G109:G118" si="17">+G108</f>
        <v>365</v>
      </c>
      <c r="H109" s="912">
        <f t="shared" ref="H109:H119" si="18">D109*F109/G109</f>
        <v>0</v>
      </c>
      <c r="I109" s="912">
        <f t="shared" ref="I109:I118" si="19">I108+H109</f>
        <v>565969.73623081297</v>
      </c>
      <c r="J109" s="863"/>
      <c r="K109" s="864"/>
      <c r="L109" s="864">
        <f t="shared" si="11"/>
        <v>0</v>
      </c>
      <c r="M109" s="864">
        <f t="shared" si="12"/>
        <v>0</v>
      </c>
      <c r="N109" s="864">
        <f t="shared" si="13"/>
        <v>0</v>
      </c>
      <c r="O109" s="864">
        <f t="shared" si="14"/>
        <v>0</v>
      </c>
      <c r="P109" s="864">
        <f t="shared" si="15"/>
        <v>0</v>
      </c>
      <c r="Q109" s="863"/>
    </row>
    <row r="110" spans="1:17">
      <c r="A110" s="876">
        <f t="shared" si="10"/>
        <v>78</v>
      </c>
      <c r="B110" s="905" t="s">
        <v>924</v>
      </c>
      <c r="C110" s="906">
        <v>2026</v>
      </c>
      <c r="D110" s="864">
        <f t="shared" ref="D110:D119" si="20">D109</f>
        <v>0</v>
      </c>
      <c r="E110" s="912">
        <f t="shared" si="16"/>
        <v>565969.73623081297</v>
      </c>
      <c r="F110" s="909">
        <v>276</v>
      </c>
      <c r="G110" s="921">
        <f t="shared" si="17"/>
        <v>365</v>
      </c>
      <c r="H110" s="912">
        <f t="shared" si="18"/>
        <v>0</v>
      </c>
      <c r="I110" s="912">
        <f t="shared" si="19"/>
        <v>565969.73623081297</v>
      </c>
      <c r="J110" s="863"/>
      <c r="K110" s="864"/>
      <c r="L110" s="864">
        <f t="shared" si="11"/>
        <v>0</v>
      </c>
      <c r="M110" s="864">
        <f t="shared" si="12"/>
        <v>0</v>
      </c>
      <c r="N110" s="864">
        <f t="shared" si="13"/>
        <v>0</v>
      </c>
      <c r="O110" s="864">
        <f t="shared" si="14"/>
        <v>0</v>
      </c>
      <c r="P110" s="864">
        <f t="shared" si="15"/>
        <v>0</v>
      </c>
      <c r="Q110" s="863"/>
    </row>
    <row r="111" spans="1:17">
      <c r="A111" s="876">
        <f t="shared" si="10"/>
        <v>79</v>
      </c>
      <c r="B111" s="905" t="s">
        <v>598</v>
      </c>
      <c r="C111" s="906">
        <v>2026</v>
      </c>
      <c r="D111" s="864">
        <f t="shared" si="20"/>
        <v>0</v>
      </c>
      <c r="E111" s="912">
        <f t="shared" si="16"/>
        <v>565969.73623081297</v>
      </c>
      <c r="F111" s="909">
        <v>246</v>
      </c>
      <c r="G111" s="921">
        <f t="shared" si="17"/>
        <v>365</v>
      </c>
      <c r="H111" s="912">
        <f t="shared" si="18"/>
        <v>0</v>
      </c>
      <c r="I111" s="912">
        <f t="shared" si="19"/>
        <v>565969.73623081297</v>
      </c>
      <c r="J111" s="863"/>
      <c r="K111" s="864"/>
      <c r="L111" s="864">
        <f t="shared" si="11"/>
        <v>0</v>
      </c>
      <c r="M111" s="864">
        <f t="shared" si="12"/>
        <v>0</v>
      </c>
      <c r="N111" s="864">
        <f t="shared" si="13"/>
        <v>0</v>
      </c>
      <c r="O111" s="864">
        <f t="shared" si="14"/>
        <v>0</v>
      </c>
      <c r="P111" s="864">
        <f t="shared" si="15"/>
        <v>0</v>
      </c>
      <c r="Q111" s="863"/>
    </row>
    <row r="112" spans="1:17">
      <c r="A112" s="876">
        <f t="shared" si="10"/>
        <v>80</v>
      </c>
      <c r="B112" s="905" t="s">
        <v>599</v>
      </c>
      <c r="C112" s="906">
        <v>2026</v>
      </c>
      <c r="D112" s="864">
        <f t="shared" si="20"/>
        <v>0</v>
      </c>
      <c r="E112" s="912">
        <f t="shared" si="16"/>
        <v>565969.73623081297</v>
      </c>
      <c r="F112" s="909">
        <v>215</v>
      </c>
      <c r="G112" s="921">
        <f t="shared" si="17"/>
        <v>365</v>
      </c>
      <c r="H112" s="912">
        <f t="shared" si="18"/>
        <v>0</v>
      </c>
      <c r="I112" s="912">
        <f t="shared" si="19"/>
        <v>565969.73623081297</v>
      </c>
      <c r="J112" s="863"/>
      <c r="K112" s="864"/>
      <c r="L112" s="864">
        <f t="shared" si="11"/>
        <v>0</v>
      </c>
      <c r="M112" s="864">
        <f t="shared" si="12"/>
        <v>0</v>
      </c>
      <c r="N112" s="864">
        <f t="shared" si="13"/>
        <v>0</v>
      </c>
      <c r="O112" s="864">
        <f t="shared" si="14"/>
        <v>0</v>
      </c>
      <c r="P112" s="864">
        <f t="shared" si="15"/>
        <v>0</v>
      </c>
      <c r="Q112" s="863"/>
    </row>
    <row r="113" spans="1:17">
      <c r="A113" s="876">
        <f t="shared" si="10"/>
        <v>81</v>
      </c>
      <c r="B113" s="905" t="s">
        <v>600</v>
      </c>
      <c r="C113" s="906">
        <v>2026</v>
      </c>
      <c r="D113" s="864">
        <f t="shared" si="20"/>
        <v>0</v>
      </c>
      <c r="E113" s="912">
        <f t="shared" si="16"/>
        <v>565969.73623081297</v>
      </c>
      <c r="F113" s="909">
        <v>185</v>
      </c>
      <c r="G113" s="921">
        <f t="shared" si="17"/>
        <v>365</v>
      </c>
      <c r="H113" s="912">
        <f t="shared" si="18"/>
        <v>0</v>
      </c>
      <c r="I113" s="912">
        <f t="shared" si="19"/>
        <v>565969.73623081297</v>
      </c>
      <c r="J113" s="863"/>
      <c r="K113" s="864"/>
      <c r="L113" s="864">
        <f t="shared" si="11"/>
        <v>0</v>
      </c>
      <c r="M113" s="864">
        <f t="shared" si="12"/>
        <v>0</v>
      </c>
      <c r="N113" s="864">
        <f t="shared" si="13"/>
        <v>0</v>
      </c>
      <c r="O113" s="864">
        <f t="shared" si="14"/>
        <v>0</v>
      </c>
      <c r="P113" s="864">
        <f t="shared" si="15"/>
        <v>0</v>
      </c>
      <c r="Q113" s="863"/>
    </row>
    <row r="114" spans="1:17">
      <c r="A114" s="876">
        <f t="shared" si="10"/>
        <v>82</v>
      </c>
      <c r="B114" s="905" t="s">
        <v>601</v>
      </c>
      <c r="C114" s="906">
        <v>2026</v>
      </c>
      <c r="D114" s="864">
        <f t="shared" si="20"/>
        <v>0</v>
      </c>
      <c r="E114" s="912">
        <f t="shared" si="16"/>
        <v>565969.73623081297</v>
      </c>
      <c r="F114" s="909">
        <v>154</v>
      </c>
      <c r="G114" s="921">
        <f t="shared" si="17"/>
        <v>365</v>
      </c>
      <c r="H114" s="912">
        <f t="shared" si="18"/>
        <v>0</v>
      </c>
      <c r="I114" s="912">
        <f t="shared" si="19"/>
        <v>565969.73623081297</v>
      </c>
      <c r="J114" s="863"/>
      <c r="K114" s="864"/>
      <c r="L114" s="864">
        <f t="shared" si="11"/>
        <v>0</v>
      </c>
      <c r="M114" s="864">
        <f t="shared" si="12"/>
        <v>0</v>
      </c>
      <c r="N114" s="864">
        <f t="shared" si="13"/>
        <v>0</v>
      </c>
      <c r="O114" s="864">
        <f t="shared" si="14"/>
        <v>0</v>
      </c>
      <c r="P114" s="864">
        <f t="shared" si="15"/>
        <v>0</v>
      </c>
      <c r="Q114" s="863"/>
    </row>
    <row r="115" spans="1:17">
      <c r="A115" s="876">
        <f t="shared" si="10"/>
        <v>83</v>
      </c>
      <c r="B115" s="905" t="s">
        <v>925</v>
      </c>
      <c r="C115" s="906">
        <v>2026</v>
      </c>
      <c r="D115" s="864">
        <f t="shared" si="20"/>
        <v>0</v>
      </c>
      <c r="E115" s="912">
        <f t="shared" si="16"/>
        <v>565969.73623081297</v>
      </c>
      <c r="F115" s="909">
        <v>123</v>
      </c>
      <c r="G115" s="921">
        <f t="shared" si="17"/>
        <v>365</v>
      </c>
      <c r="H115" s="912">
        <f t="shared" si="18"/>
        <v>0</v>
      </c>
      <c r="I115" s="912">
        <f t="shared" si="19"/>
        <v>565969.73623081297</v>
      </c>
      <c r="J115" s="863"/>
      <c r="K115" s="864"/>
      <c r="L115" s="864">
        <f t="shared" si="11"/>
        <v>0</v>
      </c>
      <c r="M115" s="864">
        <f t="shared" si="12"/>
        <v>0</v>
      </c>
      <c r="N115" s="864">
        <f t="shared" si="13"/>
        <v>0</v>
      </c>
      <c r="O115" s="864">
        <f t="shared" si="14"/>
        <v>0</v>
      </c>
      <c r="P115" s="864">
        <f t="shared" si="15"/>
        <v>0</v>
      </c>
      <c r="Q115" s="863"/>
    </row>
    <row r="116" spans="1:17">
      <c r="A116" s="876">
        <f t="shared" si="10"/>
        <v>84</v>
      </c>
      <c r="B116" s="905" t="s">
        <v>603</v>
      </c>
      <c r="C116" s="906">
        <v>2026</v>
      </c>
      <c r="D116" s="864">
        <f t="shared" si="20"/>
        <v>0</v>
      </c>
      <c r="E116" s="912">
        <f t="shared" si="16"/>
        <v>565969.73623081297</v>
      </c>
      <c r="F116" s="909">
        <v>93</v>
      </c>
      <c r="G116" s="921">
        <f t="shared" si="17"/>
        <v>365</v>
      </c>
      <c r="H116" s="912">
        <f t="shared" si="18"/>
        <v>0</v>
      </c>
      <c r="I116" s="912">
        <f t="shared" si="19"/>
        <v>565969.73623081297</v>
      </c>
      <c r="J116" s="863"/>
      <c r="K116" s="864"/>
      <c r="L116" s="864">
        <f t="shared" si="11"/>
        <v>0</v>
      </c>
      <c r="M116" s="864">
        <f t="shared" si="12"/>
        <v>0</v>
      </c>
      <c r="N116" s="864">
        <f t="shared" si="13"/>
        <v>0</v>
      </c>
      <c r="O116" s="864">
        <f t="shared" si="14"/>
        <v>0</v>
      </c>
      <c r="P116" s="864">
        <f t="shared" si="15"/>
        <v>0</v>
      </c>
      <c r="Q116" s="863"/>
    </row>
    <row r="117" spans="1:17">
      <c r="A117" s="876">
        <f t="shared" si="10"/>
        <v>85</v>
      </c>
      <c r="B117" s="905" t="s">
        <v>604</v>
      </c>
      <c r="C117" s="906">
        <v>2026</v>
      </c>
      <c r="D117" s="864">
        <f t="shared" si="20"/>
        <v>0</v>
      </c>
      <c r="E117" s="912">
        <f t="shared" si="16"/>
        <v>565969.73623081297</v>
      </c>
      <c r="F117" s="909">
        <v>62</v>
      </c>
      <c r="G117" s="921">
        <f t="shared" si="17"/>
        <v>365</v>
      </c>
      <c r="H117" s="912">
        <f t="shared" si="18"/>
        <v>0</v>
      </c>
      <c r="I117" s="912">
        <f t="shared" si="19"/>
        <v>565969.73623081297</v>
      </c>
      <c r="J117" s="863"/>
      <c r="K117" s="864"/>
      <c r="L117" s="864">
        <f t="shared" si="11"/>
        <v>0</v>
      </c>
      <c r="M117" s="864">
        <f t="shared" si="12"/>
        <v>0</v>
      </c>
      <c r="N117" s="864">
        <f t="shared" si="13"/>
        <v>0</v>
      </c>
      <c r="O117" s="864">
        <f t="shared" si="14"/>
        <v>0</v>
      </c>
      <c r="P117" s="864">
        <f t="shared" si="15"/>
        <v>0</v>
      </c>
      <c r="Q117" s="863"/>
    </row>
    <row r="118" spans="1:17">
      <c r="A118" s="876">
        <f t="shared" si="10"/>
        <v>86</v>
      </c>
      <c r="B118" s="905" t="s">
        <v>605</v>
      </c>
      <c r="C118" s="906">
        <v>2026</v>
      </c>
      <c r="D118" s="864">
        <f t="shared" si="20"/>
        <v>0</v>
      </c>
      <c r="E118" s="912">
        <f t="shared" si="16"/>
        <v>565969.73623081297</v>
      </c>
      <c r="F118" s="909">
        <v>32</v>
      </c>
      <c r="G118" s="921">
        <f t="shared" si="17"/>
        <v>365</v>
      </c>
      <c r="H118" s="912">
        <f t="shared" si="18"/>
        <v>0</v>
      </c>
      <c r="I118" s="912">
        <f t="shared" si="19"/>
        <v>565969.73623081297</v>
      </c>
      <c r="J118" s="863"/>
      <c r="K118" s="864"/>
      <c r="L118" s="864">
        <f t="shared" si="11"/>
        <v>0</v>
      </c>
      <c r="M118" s="864">
        <f t="shared" si="12"/>
        <v>0</v>
      </c>
      <c r="N118" s="864">
        <f t="shared" si="13"/>
        <v>0</v>
      </c>
      <c r="O118" s="864">
        <f t="shared" si="14"/>
        <v>0</v>
      </c>
      <c r="P118" s="864">
        <f t="shared" si="15"/>
        <v>0</v>
      </c>
      <c r="Q118" s="863"/>
    </row>
    <row r="119" spans="1:17">
      <c r="A119" s="876">
        <f t="shared" si="10"/>
        <v>87</v>
      </c>
      <c r="B119" s="905" t="s">
        <v>594</v>
      </c>
      <c r="C119" s="906">
        <v>2026</v>
      </c>
      <c r="D119" s="864">
        <f t="shared" si="20"/>
        <v>0</v>
      </c>
      <c r="E119" s="912">
        <f t="shared" si="16"/>
        <v>565969.73623081297</v>
      </c>
      <c r="F119" s="909">
        <v>1</v>
      </c>
      <c r="G119" s="921">
        <f>+G118</f>
        <v>365</v>
      </c>
      <c r="H119" s="912">
        <f t="shared" si="18"/>
        <v>0</v>
      </c>
      <c r="I119" s="913">
        <f>I118+H119</f>
        <v>565969.73623081297</v>
      </c>
      <c r="J119" s="863"/>
      <c r="K119" s="864"/>
      <c r="L119" s="864">
        <f t="shared" si="11"/>
        <v>0</v>
      </c>
      <c r="M119" s="890">
        <f t="shared" si="12"/>
        <v>0</v>
      </c>
      <c r="N119" s="890">
        <f t="shared" si="13"/>
        <v>0</v>
      </c>
      <c r="O119" s="890">
        <f t="shared" si="14"/>
        <v>0</v>
      </c>
      <c r="P119" s="890">
        <f t="shared" si="15"/>
        <v>0</v>
      </c>
      <c r="Q119" s="863"/>
    </row>
    <row r="120" spans="1:17" ht="13.5" thickBot="1">
      <c r="A120" s="876">
        <f t="shared" si="10"/>
        <v>88</v>
      </c>
      <c r="B120" s="914" t="s">
        <v>926</v>
      </c>
      <c r="C120" s="914"/>
      <c r="D120" s="915">
        <f>SUM(D108:D119)</f>
        <v>0</v>
      </c>
      <c r="E120" s="916"/>
      <c r="F120" s="916"/>
      <c r="G120" s="916"/>
      <c r="H120" s="916"/>
      <c r="I120" s="912"/>
      <c r="J120" s="863"/>
      <c r="K120" s="915">
        <f>SUM(K108:K119)</f>
        <v>0</v>
      </c>
      <c r="L120" s="915">
        <f>SUM(L108:L119)</f>
        <v>0</v>
      </c>
      <c r="M120" s="863"/>
      <c r="N120" s="863"/>
      <c r="O120" s="863"/>
      <c r="P120" s="863"/>
      <c r="Q120" s="863"/>
    </row>
    <row r="121" spans="1:17" ht="13.5" thickTop="1">
      <c r="A121" s="876"/>
      <c r="B121" s="863"/>
      <c r="C121" s="863"/>
      <c r="D121" s="863"/>
      <c r="E121" s="863"/>
      <c r="F121" s="863"/>
      <c r="G121" s="863"/>
      <c r="H121" s="863"/>
      <c r="I121" s="863"/>
      <c r="J121" s="863"/>
      <c r="K121" s="898"/>
      <c r="L121" s="863"/>
      <c r="M121" s="863"/>
      <c r="N121" s="863"/>
      <c r="O121" s="863"/>
      <c r="P121" s="863"/>
      <c r="Q121" s="863"/>
    </row>
    <row r="122" spans="1:17">
      <c r="A122" s="876"/>
      <c r="B122" s="863"/>
      <c r="C122" s="863"/>
      <c r="D122" s="863"/>
      <c r="E122" s="863"/>
      <c r="F122" s="863"/>
      <c r="G122" s="863"/>
      <c r="H122" s="863"/>
      <c r="I122" s="863"/>
      <c r="J122" s="863"/>
      <c r="K122" s="863"/>
      <c r="L122" s="863"/>
      <c r="M122" s="863"/>
      <c r="N122" s="863"/>
      <c r="O122" s="863"/>
      <c r="P122" s="863"/>
      <c r="Q122" s="863"/>
    </row>
    <row r="123" spans="1:17" ht="58.5" customHeight="1">
      <c r="A123" s="882">
        <f>A120+1</f>
        <v>89</v>
      </c>
      <c r="B123" s="1087" t="s">
        <v>1164</v>
      </c>
      <c r="C123" s="1087"/>
      <c r="D123" s="1087"/>
      <c r="E123" s="1087"/>
      <c r="F123" s="1087"/>
      <c r="G123" s="1087"/>
      <c r="H123" s="1087"/>
      <c r="I123" s="1087"/>
      <c r="J123" s="1087"/>
      <c r="K123" s="863"/>
      <c r="L123" s="863"/>
      <c r="M123" s="863"/>
      <c r="N123" s="863"/>
      <c r="O123" s="863"/>
      <c r="P123" s="863"/>
      <c r="Q123" s="863"/>
    </row>
    <row r="124" spans="1:17">
      <c r="A124" s="882"/>
      <c r="B124" s="919"/>
      <c r="C124" s="919"/>
      <c r="D124" s="919"/>
      <c r="E124" s="919"/>
      <c r="F124" s="919"/>
      <c r="G124" s="919"/>
      <c r="H124" s="919"/>
      <c r="I124" s="919"/>
      <c r="J124" s="919"/>
      <c r="K124" s="863"/>
      <c r="L124" s="863"/>
      <c r="M124" s="863"/>
      <c r="N124" s="863"/>
      <c r="O124" s="863"/>
      <c r="P124" s="863"/>
      <c r="Q124" s="863"/>
    </row>
    <row r="125" spans="1:17" ht="48" customHeight="1">
      <c r="A125" s="882">
        <f>A123+1</f>
        <v>90</v>
      </c>
      <c r="B125" s="1087" t="s">
        <v>1165</v>
      </c>
      <c r="C125" s="1087"/>
      <c r="D125" s="1087"/>
      <c r="E125" s="1087"/>
      <c r="F125" s="1087"/>
      <c r="G125" s="1087"/>
      <c r="H125" s="1087"/>
      <c r="I125" s="1087"/>
      <c r="J125" s="1087"/>
      <c r="K125" s="863"/>
      <c r="L125" s="863"/>
      <c r="M125" s="863"/>
      <c r="N125" s="863"/>
      <c r="O125" s="863"/>
      <c r="P125" s="863"/>
      <c r="Q125" s="863"/>
    </row>
    <row r="126" spans="1:17">
      <c r="A126" s="882"/>
      <c r="B126" s="919"/>
      <c r="C126" s="919"/>
      <c r="D126" s="919"/>
      <c r="E126" s="919"/>
      <c r="F126" s="919"/>
      <c r="G126" s="919"/>
      <c r="H126" s="919"/>
      <c r="I126" s="919"/>
      <c r="J126" s="919"/>
      <c r="K126" s="863"/>
      <c r="L126" s="863"/>
      <c r="M126" s="863"/>
      <c r="N126" s="863"/>
      <c r="O126" s="863"/>
      <c r="P126" s="863"/>
      <c r="Q126" s="863"/>
    </row>
    <row r="127" spans="1:17" ht="55.5" customHeight="1">
      <c r="A127" s="882">
        <f>A125+1</f>
        <v>91</v>
      </c>
      <c r="B127" s="1087" t="s">
        <v>1166</v>
      </c>
      <c r="C127" s="1087"/>
      <c r="D127" s="1087"/>
      <c r="E127" s="1087"/>
      <c r="F127" s="1087"/>
      <c r="G127" s="1087"/>
      <c r="H127" s="1087"/>
      <c r="I127" s="1087"/>
      <c r="J127" s="1087"/>
      <c r="K127" s="863"/>
      <c r="L127" s="863"/>
      <c r="M127" s="863"/>
      <c r="N127" s="863"/>
      <c r="O127" s="863"/>
      <c r="P127" s="863"/>
      <c r="Q127" s="863"/>
    </row>
    <row r="128" spans="1:17">
      <c r="A128" s="882"/>
      <c r="B128" s="919"/>
      <c r="C128" s="919"/>
      <c r="D128" s="919"/>
      <c r="E128" s="919"/>
      <c r="F128" s="919"/>
      <c r="G128" s="919"/>
      <c r="H128" s="919"/>
      <c r="I128" s="919"/>
      <c r="J128" s="919"/>
      <c r="K128" s="863"/>
      <c r="L128" s="863"/>
      <c r="M128" s="863"/>
      <c r="N128" s="863"/>
      <c r="O128" s="863"/>
      <c r="P128" s="863"/>
      <c r="Q128" s="863"/>
    </row>
    <row r="129" spans="1:17" ht="39.75" customHeight="1">
      <c r="A129" s="882">
        <f>A127+1</f>
        <v>92</v>
      </c>
      <c r="B129" s="1087" t="s">
        <v>1167</v>
      </c>
      <c r="C129" s="1087"/>
      <c r="D129" s="1087"/>
      <c r="E129" s="1087"/>
      <c r="F129" s="1087"/>
      <c r="G129" s="1087"/>
      <c r="H129" s="1087"/>
      <c r="I129" s="1087"/>
      <c r="J129" s="1087"/>
      <c r="K129" s="863"/>
      <c r="L129" s="863"/>
      <c r="M129" s="863"/>
      <c r="N129" s="863"/>
      <c r="O129" s="863"/>
      <c r="P129" s="863"/>
      <c r="Q129" s="863"/>
    </row>
    <row r="130" spans="1:17">
      <c r="A130" s="882"/>
      <c r="B130" s="919"/>
      <c r="C130" s="919"/>
      <c r="D130" s="919"/>
      <c r="E130" s="919"/>
      <c r="F130" s="919"/>
      <c r="G130" s="919"/>
      <c r="H130" s="919"/>
      <c r="I130" s="919"/>
      <c r="J130" s="919"/>
      <c r="K130" s="863"/>
      <c r="L130" s="863"/>
      <c r="M130" s="863"/>
      <c r="N130" s="863"/>
      <c r="O130" s="863"/>
      <c r="P130" s="863"/>
      <c r="Q130" s="863"/>
    </row>
    <row r="131" spans="1:17" ht="24.75" customHeight="1">
      <c r="A131" s="882">
        <f>A129+1</f>
        <v>93</v>
      </c>
      <c r="B131" s="1087" t="s">
        <v>1168</v>
      </c>
      <c r="C131" s="1087"/>
      <c r="D131" s="1087"/>
      <c r="E131" s="1087"/>
      <c r="F131" s="1087"/>
      <c r="G131" s="1087"/>
      <c r="H131" s="1087"/>
      <c r="I131" s="1087"/>
      <c r="J131" s="1087"/>
      <c r="K131" s="863"/>
      <c r="L131" s="863"/>
      <c r="M131" s="863"/>
      <c r="N131" s="863"/>
      <c r="O131" s="863"/>
      <c r="P131" s="863"/>
      <c r="Q131" s="863"/>
    </row>
    <row r="132" spans="1:17">
      <c r="A132" s="882"/>
      <c r="B132" s="919"/>
      <c r="C132" s="919"/>
      <c r="D132" s="919"/>
      <c r="E132" s="919"/>
      <c r="F132" s="919"/>
      <c r="G132" s="919"/>
      <c r="H132" s="919"/>
      <c r="I132" s="919"/>
      <c r="J132" s="919"/>
      <c r="K132" s="863"/>
      <c r="L132" s="863"/>
      <c r="M132" s="863"/>
      <c r="N132" s="863"/>
      <c r="O132" s="863"/>
      <c r="P132" s="863"/>
      <c r="Q132" s="863"/>
    </row>
    <row r="133" spans="1:17" ht="24.75" customHeight="1">
      <c r="A133" s="882">
        <f>A131+1</f>
        <v>94</v>
      </c>
      <c r="B133" s="1087" t="s">
        <v>1169</v>
      </c>
      <c r="C133" s="1087"/>
      <c r="D133" s="1087"/>
      <c r="E133" s="1087"/>
      <c r="F133" s="1087"/>
      <c r="G133" s="1087"/>
      <c r="H133" s="1087"/>
      <c r="I133" s="1087"/>
      <c r="J133" s="1087"/>
      <c r="K133" s="863"/>
      <c r="L133" s="863"/>
      <c r="M133" s="863"/>
      <c r="N133" s="863"/>
      <c r="O133" s="863"/>
      <c r="P133" s="863"/>
      <c r="Q133" s="863"/>
    </row>
    <row r="134" spans="1:17">
      <c r="A134" s="882"/>
      <c r="B134" s="863"/>
      <c r="C134" s="863"/>
      <c r="D134" s="863"/>
      <c r="E134" s="863"/>
      <c r="F134" s="863"/>
      <c r="G134" s="863"/>
      <c r="H134" s="863"/>
      <c r="I134" s="863"/>
      <c r="J134" s="863"/>
      <c r="K134" s="863"/>
      <c r="L134" s="863"/>
      <c r="M134" s="863"/>
      <c r="N134" s="863"/>
      <c r="O134" s="863"/>
      <c r="P134" s="863"/>
      <c r="Q134" s="863"/>
    </row>
  </sheetData>
  <mergeCells count="13">
    <mergeCell ref="B10:J10"/>
    <mergeCell ref="B12:J12"/>
    <mergeCell ref="F15:F16"/>
    <mergeCell ref="O15:O16"/>
    <mergeCell ref="F21:F22"/>
    <mergeCell ref="O21:O22"/>
    <mergeCell ref="B133:J133"/>
    <mergeCell ref="B41:J41"/>
    <mergeCell ref="B123:J123"/>
    <mergeCell ref="B125:J125"/>
    <mergeCell ref="B127:J127"/>
    <mergeCell ref="B129:J129"/>
    <mergeCell ref="B131:J131"/>
  </mergeCells>
  <pageMargins left="0.7" right="0.7" top="0.75" bottom="0.75" header="0.3" footer="0.3"/>
  <pageSetup scale="51" pageOrder="overThenDown" orientation="portrait" r:id="rId1"/>
  <rowBreaks count="1" manualBreakCount="1">
    <brk id="61" max="16383" man="1"/>
  </rowBreaks>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A21A3-DFB7-4F9A-B5D9-9F083D2D0344}">
  <sheetPr>
    <tabColor theme="6" tint="0.59999389629810485"/>
    <pageSetUpPr fitToPage="1"/>
  </sheetPr>
  <dimension ref="A1:O19"/>
  <sheetViews>
    <sheetView view="pageBreakPreview" zoomScaleNormal="100" zoomScaleSheetLayoutView="100" workbookViewId="0"/>
  </sheetViews>
  <sheetFormatPr defaultRowHeight="12.75"/>
  <cols>
    <col min="2" max="2" width="19.33203125" customWidth="1"/>
    <col min="3" max="3" width="9.5" customWidth="1"/>
    <col min="4" max="4" width="19.33203125" customWidth="1"/>
    <col min="5" max="5" width="13" customWidth="1"/>
    <col min="6" max="6" width="15.6640625" customWidth="1"/>
    <col min="7" max="7" width="19.33203125" customWidth="1"/>
    <col min="8" max="8" width="13.5" customWidth="1"/>
    <col min="9" max="9" width="30" customWidth="1"/>
  </cols>
  <sheetData>
    <row r="1" spans="1:15" ht="12.75" customHeight="1">
      <c r="A1" s="857" t="s">
        <v>3</v>
      </c>
      <c r="B1" s="861"/>
      <c r="C1" s="863"/>
      <c r="D1" s="863"/>
      <c r="E1" s="863"/>
      <c r="F1" s="863"/>
      <c r="G1" s="863"/>
      <c r="H1" s="870"/>
      <c r="I1" s="871"/>
      <c r="J1" s="863"/>
      <c r="K1" s="863"/>
      <c r="L1" s="863"/>
      <c r="M1" s="863"/>
      <c r="N1" s="863"/>
      <c r="O1" s="863"/>
    </row>
    <row r="2" spans="1:15">
      <c r="A2" s="857" t="s">
        <v>1110</v>
      </c>
      <c r="B2" s="862"/>
      <c r="C2" s="862"/>
      <c r="D2" s="862"/>
      <c r="E2" s="862"/>
      <c r="F2" s="862"/>
      <c r="G2" s="862"/>
      <c r="H2" s="862"/>
      <c r="I2" s="870"/>
      <c r="J2" s="862"/>
      <c r="K2" s="862"/>
      <c r="L2" s="871"/>
      <c r="M2" s="862"/>
      <c r="N2" s="862"/>
      <c r="O2" s="862"/>
    </row>
    <row r="3" spans="1:15">
      <c r="A3" s="860" t="s">
        <v>1111</v>
      </c>
      <c r="B3" s="860"/>
      <c r="C3" s="860"/>
      <c r="D3" s="860"/>
      <c r="E3" s="860"/>
      <c r="F3" s="860"/>
      <c r="G3" s="860"/>
      <c r="H3" s="860"/>
      <c r="I3" s="860"/>
      <c r="J3" s="862"/>
      <c r="K3" s="862"/>
      <c r="L3" s="862"/>
      <c r="M3" s="862"/>
      <c r="N3" s="862"/>
      <c r="O3" s="862"/>
    </row>
    <row r="4" spans="1:15">
      <c r="A4" s="858"/>
      <c r="B4" s="858"/>
      <c r="C4" s="858"/>
      <c r="D4" s="858"/>
      <c r="E4" s="858"/>
      <c r="F4" s="858"/>
      <c r="G4" s="858"/>
      <c r="H4" s="862"/>
      <c r="I4" s="862"/>
      <c r="J4" s="862"/>
      <c r="K4" s="862"/>
      <c r="L4" s="862"/>
      <c r="M4" s="862"/>
      <c r="N4" s="862"/>
      <c r="O4" s="862"/>
    </row>
    <row r="5" spans="1:15" ht="12.75" customHeight="1">
      <c r="A5" s="1092" t="s">
        <v>1112</v>
      </c>
      <c r="B5" s="1092"/>
      <c r="C5" s="1092"/>
      <c r="D5" s="1092"/>
      <c r="E5" s="1092"/>
      <c r="F5" s="1092"/>
      <c r="G5" s="1092"/>
      <c r="H5" s="1092"/>
      <c r="I5" s="1092"/>
      <c r="J5" s="863"/>
      <c r="K5" s="863"/>
      <c r="L5" s="863"/>
      <c r="M5" s="863"/>
      <c r="N5" s="863"/>
      <c r="O5" s="863"/>
    </row>
    <row r="6" spans="1:15" ht="13.5" customHeight="1">
      <c r="A6" s="859"/>
      <c r="B6" s="859"/>
      <c r="C6" s="859"/>
      <c r="D6" s="859"/>
      <c r="E6" s="859"/>
      <c r="F6" s="859"/>
      <c r="G6" s="859"/>
      <c r="H6" s="859"/>
      <c r="I6" s="859"/>
      <c r="J6" s="863"/>
      <c r="K6" s="863"/>
      <c r="L6" s="863"/>
      <c r="M6" s="863"/>
      <c r="N6" s="863"/>
      <c r="O6" s="863"/>
    </row>
    <row r="7" spans="1:15" ht="12.75" customHeight="1">
      <c r="A7" s="859"/>
      <c r="B7" s="859"/>
      <c r="C7" s="859"/>
      <c r="D7" s="859"/>
      <c r="E7" s="859"/>
      <c r="F7" s="1093" t="s">
        <v>1113</v>
      </c>
      <c r="G7" s="859"/>
      <c r="H7" s="863"/>
      <c r="I7" s="863"/>
      <c r="J7" s="863"/>
      <c r="K7" s="863"/>
      <c r="L7" s="863"/>
      <c r="M7" s="863"/>
      <c r="N7" s="863"/>
      <c r="O7" s="863"/>
    </row>
    <row r="8" spans="1:15">
      <c r="A8" s="859"/>
      <c r="B8" s="859"/>
      <c r="C8" s="859"/>
      <c r="D8" s="859"/>
      <c r="E8" s="859"/>
      <c r="F8" s="1093"/>
      <c r="G8" s="859"/>
      <c r="H8" s="863"/>
      <c r="I8" s="863"/>
      <c r="J8" s="863"/>
      <c r="K8" s="863"/>
      <c r="L8" s="863"/>
      <c r="M8" s="863"/>
      <c r="N8" s="863"/>
      <c r="O8" s="863"/>
    </row>
    <row r="9" spans="1:15">
      <c r="A9" s="860" t="s">
        <v>1114</v>
      </c>
      <c r="B9" s="859"/>
      <c r="C9" s="859"/>
      <c r="D9" s="859"/>
      <c r="E9" s="859"/>
      <c r="F9" s="1093"/>
      <c r="G9" s="859"/>
      <c r="H9" s="863"/>
      <c r="I9" s="863"/>
      <c r="J9" s="863"/>
      <c r="K9" s="863"/>
      <c r="L9" s="863"/>
      <c r="M9" s="863"/>
      <c r="N9" s="863"/>
      <c r="O9" s="863"/>
    </row>
    <row r="10" spans="1:15">
      <c r="A10" s="859"/>
      <c r="B10" s="859"/>
      <c r="C10" s="859"/>
      <c r="D10" s="859"/>
      <c r="E10" s="859"/>
      <c r="F10" s="859"/>
      <c r="G10" s="859"/>
      <c r="H10" s="863"/>
      <c r="I10" s="1094"/>
      <c r="J10" s="1094"/>
      <c r="K10" s="1094"/>
      <c r="L10" s="1094"/>
      <c r="M10" s="1094"/>
      <c r="N10" s="1094"/>
      <c r="O10" s="1094"/>
    </row>
    <row r="11" spans="1:15">
      <c r="A11" s="859" t="s">
        <v>1115</v>
      </c>
      <c r="B11" s="859"/>
      <c r="C11" s="859"/>
      <c r="D11" s="859"/>
      <c r="E11" s="859"/>
      <c r="F11" s="864">
        <v>321991.49032899999</v>
      </c>
      <c r="G11" s="859"/>
      <c r="H11" s="859"/>
      <c r="I11" s="863"/>
      <c r="J11" s="863"/>
      <c r="K11" s="863"/>
      <c r="L11" s="863"/>
      <c r="M11" s="863"/>
      <c r="N11" s="863"/>
      <c r="O11" s="863"/>
    </row>
    <row r="12" spans="1:15">
      <c r="A12" s="509" t="s">
        <v>1116</v>
      </c>
      <c r="B12" s="859"/>
      <c r="C12" s="859"/>
      <c r="D12" s="859"/>
      <c r="E12" s="859"/>
      <c r="F12" s="864">
        <v>25976.595318476113</v>
      </c>
      <c r="G12" s="859"/>
      <c r="H12" s="859"/>
      <c r="I12" s="863"/>
      <c r="J12" s="863"/>
      <c r="K12" s="863"/>
      <c r="L12" s="863"/>
      <c r="M12" s="863"/>
      <c r="N12" s="863"/>
      <c r="O12" s="863"/>
    </row>
    <row r="13" spans="1:15">
      <c r="A13" s="859"/>
      <c r="B13" s="859"/>
      <c r="C13" s="859"/>
      <c r="D13" s="859"/>
      <c r="E13" s="859"/>
      <c r="F13" s="859"/>
      <c r="G13" s="859"/>
      <c r="H13" s="863"/>
      <c r="I13" s="863"/>
      <c r="J13" s="863"/>
      <c r="K13" s="863"/>
      <c r="L13" s="863"/>
      <c r="M13" s="863"/>
      <c r="N13" s="863"/>
      <c r="O13" s="863"/>
    </row>
    <row r="14" spans="1:15">
      <c r="A14" s="859" t="s">
        <v>1117</v>
      </c>
      <c r="B14" s="859"/>
      <c r="C14" s="859"/>
      <c r="D14" s="859"/>
      <c r="E14" s="859"/>
      <c r="F14" s="865">
        <f>SUM(F11:F13)</f>
        <v>347968.08564747608</v>
      </c>
      <c r="G14" s="859"/>
      <c r="H14" s="863"/>
      <c r="I14" s="863"/>
      <c r="J14" s="863"/>
      <c r="K14" s="863"/>
      <c r="L14" s="863"/>
      <c r="M14" s="863"/>
      <c r="N14" s="863"/>
      <c r="O14" s="863"/>
    </row>
    <row r="15" spans="1:15">
      <c r="A15" s="859"/>
      <c r="B15" s="859"/>
      <c r="C15" s="859"/>
      <c r="D15" s="859"/>
      <c r="E15" s="859"/>
      <c r="F15" s="866"/>
      <c r="G15" s="859"/>
      <c r="H15" s="863"/>
      <c r="I15" s="863"/>
      <c r="J15" s="863"/>
      <c r="K15" s="863"/>
      <c r="L15" s="863"/>
      <c r="M15" s="863"/>
      <c r="N15" s="863"/>
      <c r="O15" s="863"/>
    </row>
    <row r="16" spans="1:15">
      <c r="A16" s="859" t="s">
        <v>1118</v>
      </c>
      <c r="B16" s="859"/>
      <c r="C16" s="859"/>
      <c r="D16" s="859"/>
      <c r="E16" s="859"/>
      <c r="F16" s="867">
        <f>'Appendix III'!F128</f>
        <v>0.27983599999999997</v>
      </c>
      <c r="G16" s="859"/>
      <c r="H16" s="863"/>
      <c r="I16" s="863"/>
      <c r="J16" s="863"/>
      <c r="K16" s="863"/>
      <c r="L16" s="863"/>
      <c r="M16" s="863"/>
      <c r="N16" s="863"/>
      <c r="O16" s="863"/>
    </row>
    <row r="17" spans="1:15">
      <c r="A17" s="859"/>
      <c r="B17" s="859"/>
      <c r="C17" s="859"/>
      <c r="D17" s="859"/>
      <c r="E17" s="859"/>
      <c r="F17" s="859"/>
      <c r="G17" s="859"/>
      <c r="H17" s="863"/>
      <c r="I17" s="863"/>
      <c r="J17" s="863"/>
      <c r="K17" s="863"/>
      <c r="L17" s="863"/>
      <c r="M17" s="863"/>
      <c r="N17" s="863"/>
      <c r="O17" s="863"/>
    </row>
    <row r="18" spans="1:15" ht="13.5" thickBot="1">
      <c r="A18" s="509" t="s">
        <v>1119</v>
      </c>
      <c r="B18" s="509"/>
      <c r="C18" s="509"/>
      <c r="D18" s="509"/>
      <c r="E18" s="509"/>
      <c r="F18" s="868">
        <f>F14*F16</f>
        <v>97373.997215247102</v>
      </c>
      <c r="G18" s="869" t="s">
        <v>1120</v>
      </c>
      <c r="H18" s="863"/>
      <c r="I18" s="863"/>
      <c r="J18" s="863"/>
      <c r="K18" s="863"/>
      <c r="L18" s="863"/>
      <c r="M18" s="863"/>
      <c r="N18" s="863"/>
      <c r="O18" s="863"/>
    </row>
    <row r="19" spans="1:15" ht="13.5" thickTop="1"/>
  </sheetData>
  <mergeCells count="3">
    <mergeCell ref="A5:I5"/>
    <mergeCell ref="F7:F9"/>
    <mergeCell ref="I10:O10"/>
  </mergeCells>
  <pageMargins left="0.7" right="0.7" top="0.75" bottom="0.75" header="0.3" footer="0.3"/>
  <pageSetup scale="91" fitToHeight="0" orientation="landscape" r:id="rId1"/>
  <colBreaks count="1" manualBreakCount="1">
    <brk id="13" max="18"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28BEB-FC3F-4F33-8DD0-C34FC34FA064}">
  <sheetPr>
    <tabColor theme="6" tint="0.59999389629810485"/>
    <pageSetUpPr fitToPage="1"/>
  </sheetPr>
  <dimension ref="A1:O28"/>
  <sheetViews>
    <sheetView view="pageBreakPreview" zoomScale="110" zoomScaleNormal="100" zoomScaleSheetLayoutView="110" workbookViewId="0"/>
  </sheetViews>
  <sheetFormatPr defaultRowHeight="12.75"/>
  <cols>
    <col min="1" max="1" width="9.33203125" style="699"/>
    <col min="2" max="2" width="19.33203125" style="699" customWidth="1"/>
    <col min="3" max="3" width="10.33203125" style="699" customWidth="1"/>
    <col min="4" max="4" width="14.1640625" style="699" customWidth="1"/>
    <col min="5" max="5" width="14" style="699" customWidth="1"/>
    <col min="6" max="6" width="15.6640625" style="699" customWidth="1"/>
    <col min="7" max="7" width="22.6640625" style="699" customWidth="1"/>
    <col min="8" max="8" width="13.5" style="699" customWidth="1"/>
    <col min="9" max="9" width="30" style="699" customWidth="1"/>
    <col min="10" max="16384" width="9.33203125" style="699"/>
  </cols>
  <sheetData>
    <row r="1" spans="1:15" ht="12.75" customHeight="1">
      <c r="A1" s="927" t="s">
        <v>3</v>
      </c>
      <c r="B1" s="861"/>
      <c r="C1" s="863"/>
      <c r="D1" s="863"/>
      <c r="E1" s="863"/>
      <c r="F1" s="863"/>
      <c r="G1" s="863"/>
      <c r="H1" s="870"/>
      <c r="I1" s="871"/>
      <c r="J1" s="863"/>
      <c r="K1" s="863"/>
      <c r="L1" s="863"/>
      <c r="M1" s="863"/>
      <c r="N1" s="863"/>
      <c r="O1" s="863"/>
    </row>
    <row r="2" spans="1:15">
      <c r="A2" s="927" t="s">
        <v>1110</v>
      </c>
      <c r="B2" s="928"/>
      <c r="C2" s="928"/>
      <c r="D2" s="928"/>
      <c r="E2" s="928"/>
      <c r="F2" s="928"/>
      <c r="G2" s="928"/>
      <c r="H2" s="928"/>
      <c r="I2" s="870"/>
      <c r="J2" s="928"/>
      <c r="K2" s="928"/>
      <c r="L2" s="871"/>
      <c r="M2" s="928"/>
      <c r="N2" s="928"/>
      <c r="O2" s="928"/>
    </row>
    <row r="3" spans="1:15">
      <c r="A3" s="860" t="s">
        <v>1208</v>
      </c>
      <c r="B3" s="860"/>
      <c r="C3" s="860"/>
      <c r="D3" s="860"/>
      <c r="E3" s="860"/>
      <c r="F3" s="860"/>
      <c r="G3" s="860"/>
      <c r="H3" s="860"/>
      <c r="I3" s="860"/>
      <c r="J3" s="928"/>
      <c r="K3" s="928"/>
      <c r="L3" s="928"/>
      <c r="M3" s="928"/>
      <c r="N3" s="928"/>
      <c r="O3" s="928"/>
    </row>
    <row r="4" spans="1:15">
      <c r="A4" s="930"/>
      <c r="B4" s="931"/>
      <c r="F4" s="929"/>
    </row>
    <row r="5" spans="1:15">
      <c r="A5" s="930"/>
      <c r="B5" s="931"/>
      <c r="F5" s="929"/>
    </row>
    <row r="6" spans="1:15">
      <c r="A6" s="1095" t="s">
        <v>36</v>
      </c>
      <c r="B6" s="1095"/>
      <c r="C6" s="1095"/>
      <c r="D6" s="932" t="s">
        <v>37</v>
      </c>
      <c r="E6" s="932" t="s">
        <v>38</v>
      </c>
      <c r="F6" s="932" t="s">
        <v>39</v>
      </c>
      <c r="G6" s="932" t="s">
        <v>40</v>
      </c>
    </row>
    <row r="7" spans="1:15" ht="25.5">
      <c r="A7" s="1096" t="s">
        <v>1203</v>
      </c>
      <c r="B7" s="1097"/>
      <c r="C7" s="1098"/>
      <c r="D7" s="934" t="s">
        <v>45</v>
      </c>
      <c r="E7" s="935" t="s">
        <v>1241</v>
      </c>
      <c r="F7" s="936" t="s">
        <v>1204</v>
      </c>
      <c r="G7" s="933" t="s">
        <v>1205</v>
      </c>
    </row>
    <row r="8" spans="1:15">
      <c r="A8" s="937"/>
      <c r="B8" s="938" t="s">
        <v>1207</v>
      </c>
      <c r="C8" s="939"/>
      <c r="D8" s="940"/>
      <c r="E8" s="940"/>
      <c r="F8" s="940"/>
      <c r="G8" s="941" t="s">
        <v>1206</v>
      </c>
      <c r="H8" s="929"/>
    </row>
    <row r="9" spans="1:15">
      <c r="A9" s="942" t="s">
        <v>1226</v>
      </c>
      <c r="B9" s="943"/>
      <c r="C9" s="944"/>
      <c r="D9" s="945">
        <v>151200</v>
      </c>
      <c r="E9" s="1099">
        <v>68300000</v>
      </c>
      <c r="F9" s="1099">
        <v>171070104</v>
      </c>
      <c r="G9" s="946">
        <f>D9*E9/F9</f>
        <v>60366.83066493021</v>
      </c>
      <c r="H9" s="929"/>
    </row>
    <row r="10" spans="1:15">
      <c r="A10" s="947" t="s">
        <v>1209</v>
      </c>
      <c r="B10" s="703"/>
      <c r="C10" s="948"/>
      <c r="D10" s="949">
        <f>G28</f>
        <v>126140.85958880626</v>
      </c>
      <c r="E10" s="1100"/>
      <c r="F10" s="1100"/>
      <c r="G10" s="950">
        <f>D10*E9/F9</f>
        <v>50361.930626496061</v>
      </c>
      <c r="H10" s="929"/>
    </row>
    <row r="11" spans="1:15">
      <c r="A11" s="951" t="s">
        <v>1093</v>
      </c>
      <c r="B11" s="952"/>
      <c r="C11" s="953"/>
      <c r="D11" s="954"/>
      <c r="E11" s="955"/>
      <c r="F11" s="955"/>
      <c r="G11" s="956"/>
      <c r="H11" s="929"/>
    </row>
    <row r="12" spans="1:15">
      <c r="A12" s="957" t="s">
        <v>926</v>
      </c>
      <c r="B12" s="958"/>
      <c r="C12" s="958"/>
      <c r="D12" s="959">
        <f>SUM(D9:D11)</f>
        <v>277340.85958880628</v>
      </c>
      <c r="E12" s="959">
        <f t="shared" ref="E12:G12" si="0">SUM(E9:E11)</f>
        <v>68300000</v>
      </c>
      <c r="F12" s="959">
        <f t="shared" si="0"/>
        <v>171070104</v>
      </c>
      <c r="G12" s="960">
        <f t="shared" si="0"/>
        <v>110728.76129142627</v>
      </c>
      <c r="H12" s="989" t="s">
        <v>1244</v>
      </c>
    </row>
    <row r="13" spans="1:15">
      <c r="A13" s="702"/>
      <c r="D13" s="961"/>
      <c r="E13" s="961"/>
      <c r="F13" s="961"/>
      <c r="G13" s="961"/>
      <c r="H13" s="929"/>
    </row>
    <row r="14" spans="1:15">
      <c r="E14" s="929"/>
      <c r="F14" s="929"/>
      <c r="G14" s="929"/>
      <c r="H14" s="929"/>
    </row>
    <row r="15" spans="1:15" ht="57" customHeight="1">
      <c r="A15" s="1102" t="s">
        <v>1243</v>
      </c>
      <c r="B15" s="1102"/>
      <c r="C15" s="1102"/>
      <c r="D15" s="1102"/>
      <c r="E15" s="1102"/>
      <c r="F15" s="1102"/>
      <c r="G15" s="1102"/>
    </row>
    <row r="16" spans="1:15" ht="29.25" customHeight="1">
      <c r="A16" s="1102" t="s">
        <v>1223</v>
      </c>
      <c r="B16" s="1102"/>
      <c r="C16" s="1102"/>
      <c r="D16" s="1102"/>
      <c r="E16" s="1102"/>
      <c r="F16" s="1102"/>
      <c r="G16" s="1102"/>
    </row>
    <row r="17" spans="1:7" ht="27.75" customHeight="1">
      <c r="A17" s="1102" t="s">
        <v>1224</v>
      </c>
      <c r="B17" s="1102"/>
      <c r="C17" s="1102"/>
      <c r="D17" s="1102"/>
      <c r="E17" s="1102"/>
      <c r="F17" s="1102"/>
      <c r="G17" s="1102"/>
    </row>
    <row r="18" spans="1:7">
      <c r="F18" s="929"/>
    </row>
    <row r="19" spans="1:7" ht="25.5">
      <c r="A19" s="973" t="s">
        <v>1210</v>
      </c>
      <c r="B19" s="973"/>
      <c r="C19" s="1103" t="s">
        <v>1225</v>
      </c>
      <c r="D19" s="1104"/>
      <c r="E19" s="966" t="s">
        <v>1212</v>
      </c>
      <c r="F19" s="967" t="s">
        <v>1213</v>
      </c>
      <c r="G19" s="965" t="s">
        <v>1214</v>
      </c>
    </row>
    <row r="20" spans="1:7">
      <c r="B20" s="962"/>
      <c r="D20" s="963"/>
      <c r="E20" s="963"/>
      <c r="F20" s="963"/>
      <c r="G20" s="963"/>
    </row>
    <row r="21" spans="1:7">
      <c r="A21" s="500" t="s">
        <v>1211</v>
      </c>
      <c r="B21" s="500"/>
      <c r="C21" s="1105">
        <v>78000867.556461915</v>
      </c>
      <c r="D21" s="1105"/>
      <c r="E21" s="968">
        <v>1.4993273399999998E-2</v>
      </c>
      <c r="F21" s="964">
        <f>C21*E21</f>
        <v>1169488.3327112233</v>
      </c>
      <c r="G21" s="964">
        <f>F21</f>
        <v>1169488.3327112233</v>
      </c>
    </row>
    <row r="22" spans="1:7">
      <c r="A22" s="500" t="s">
        <v>1215</v>
      </c>
      <c r="B22" s="500"/>
      <c r="C22" s="1105">
        <v>84185119.245900005</v>
      </c>
      <c r="D22" s="1105"/>
      <c r="E22" s="968">
        <v>1.4076718424999997E-2</v>
      </c>
      <c r="F22" s="964">
        <f>C22*E22</f>
        <v>1185050.2191995825</v>
      </c>
      <c r="G22" s="964">
        <f>1910144-G21</f>
        <v>740655.66728877672</v>
      </c>
    </row>
    <row r="23" spans="1:7">
      <c r="A23" s="1101" t="s">
        <v>1216</v>
      </c>
      <c r="B23" s="1101"/>
      <c r="C23" s="1101"/>
      <c r="D23" s="1101"/>
      <c r="E23" s="1101"/>
      <c r="F23" s="1101"/>
      <c r="G23" s="961">
        <f>SUM(G21:G22)</f>
        <v>1910144</v>
      </c>
    </row>
    <row r="25" spans="1:7" ht="25.5">
      <c r="C25" s="1106" t="s">
        <v>1242</v>
      </c>
      <c r="D25" s="1106"/>
      <c r="E25" s="966" t="s">
        <v>1219</v>
      </c>
      <c r="F25" s="965" t="s">
        <v>1220</v>
      </c>
      <c r="G25" s="965" t="s">
        <v>1221</v>
      </c>
    </row>
    <row r="26" spans="1:7">
      <c r="C26" s="1107" t="s">
        <v>1217</v>
      </c>
      <c r="D26" s="1107"/>
      <c r="E26" s="970">
        <v>1.370408E-2</v>
      </c>
      <c r="F26" s="971">
        <f>E26*C21</f>
        <v>1068930.1290631585</v>
      </c>
      <c r="G26" s="972">
        <f>G21-F26</f>
        <v>100558.20364806475</v>
      </c>
    </row>
    <row r="27" spans="1:7">
      <c r="C27" s="1107" t="s">
        <v>1218</v>
      </c>
      <c r="D27" s="1107"/>
      <c r="E27" s="970">
        <v>1.3292999999999999E-2</v>
      </c>
      <c r="F27" s="971">
        <f>E27*C22</f>
        <v>1119072.7901357487</v>
      </c>
      <c r="G27" s="972">
        <f>(F22-F27)*(G22/G23)</f>
        <v>25582.655940741508</v>
      </c>
    </row>
    <row r="28" spans="1:7">
      <c r="A28" s="1101" t="s">
        <v>1222</v>
      </c>
      <c r="B28" s="1101"/>
      <c r="C28" s="1101"/>
      <c r="D28" s="1101"/>
      <c r="E28" s="1101"/>
      <c r="F28" s="1101"/>
      <c r="G28" s="969">
        <f>SUM(G26:G27)</f>
        <v>126140.85958880626</v>
      </c>
    </row>
  </sheetData>
  <mergeCells count="15">
    <mergeCell ref="A6:C6"/>
    <mergeCell ref="A7:C7"/>
    <mergeCell ref="E9:E10"/>
    <mergeCell ref="F9:F10"/>
    <mergeCell ref="A28:F28"/>
    <mergeCell ref="A23:F23"/>
    <mergeCell ref="A16:G16"/>
    <mergeCell ref="A15:G15"/>
    <mergeCell ref="A17:G17"/>
    <mergeCell ref="C19:D19"/>
    <mergeCell ref="C21:D21"/>
    <mergeCell ref="C22:D22"/>
    <mergeCell ref="C25:D25"/>
    <mergeCell ref="C26:D26"/>
    <mergeCell ref="C27:D27"/>
  </mergeCells>
  <pageMargins left="0.7" right="0.7" top="0.75" bottom="0.75" header="0.3" footer="0.3"/>
  <pageSetup scale="82" fitToHeight="0" orientation="landscape" r:id="rId1"/>
  <colBreaks count="1" manualBreakCount="1">
    <brk id="13"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L231"/>
  <sheetViews>
    <sheetView view="pageBreakPreview" zoomScaleNormal="100" zoomScaleSheetLayoutView="100" workbookViewId="0"/>
  </sheetViews>
  <sheetFormatPr defaultColWidth="9.33203125" defaultRowHeight="12"/>
  <cols>
    <col min="1" max="1" width="7.6640625" style="1" customWidth="1"/>
    <col min="2" max="2" width="52" style="1" customWidth="1"/>
    <col min="3" max="3" width="2.83203125" style="1" customWidth="1"/>
    <col min="4" max="4" width="35.5" style="1" customWidth="1"/>
    <col min="5" max="5" width="2.83203125" style="1" customWidth="1"/>
    <col min="6" max="6" width="23.6640625" style="1" customWidth="1"/>
    <col min="7" max="7" width="2.83203125" style="1" customWidth="1"/>
    <col min="8" max="8" width="9.83203125" style="1" customWidth="1"/>
    <col min="9" max="9" width="9.33203125" style="1"/>
    <col min="10" max="10" width="4.33203125" style="1" customWidth="1"/>
    <col min="11" max="11" width="17.1640625" style="1" customWidth="1"/>
    <col min="12" max="12" width="2.83203125" style="1" customWidth="1"/>
    <col min="13" max="13" width="19.5" style="1" customWidth="1"/>
    <col min="14" max="19" width="9.33203125" style="5"/>
    <col min="20" max="20" width="12.1640625" style="5" bestFit="1" customWidth="1"/>
    <col min="21" max="16384" width="9.33203125" style="5"/>
  </cols>
  <sheetData>
    <row r="1" spans="1:63">
      <c r="B1" s="2" t="s">
        <v>31</v>
      </c>
      <c r="C1" s="2"/>
      <c r="M1" s="3" t="s">
        <v>32</v>
      </c>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c r="A2" s="1003" t="s">
        <v>33</v>
      </c>
      <c r="B2" s="1003"/>
      <c r="C2" s="1003"/>
      <c r="D2" s="1003"/>
      <c r="E2" s="1003"/>
      <c r="F2" s="1003"/>
      <c r="G2" s="1003"/>
      <c r="H2" s="1003"/>
      <c r="I2" s="1003"/>
      <c r="J2" s="1003"/>
      <c r="K2" s="1003"/>
      <c r="L2" s="1003"/>
      <c r="M2" s="100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c r="A3" s="1001" t="s">
        <v>34</v>
      </c>
      <c r="B3" s="1001"/>
      <c r="C3" s="1001"/>
      <c r="D3" s="1001"/>
      <c r="E3" s="1001"/>
      <c r="F3" s="1001"/>
      <c r="G3" s="1001"/>
      <c r="H3" s="1001"/>
      <c r="I3" s="1001"/>
      <c r="J3" s="1001"/>
      <c r="K3" s="1001"/>
      <c r="L3" s="1001"/>
      <c r="M3" s="1001"/>
    </row>
    <row r="4" spans="1:63">
      <c r="A4" s="1002" t="s">
        <v>3</v>
      </c>
      <c r="B4" s="1003"/>
      <c r="C4" s="1003"/>
      <c r="D4" s="1003"/>
      <c r="E4" s="1003"/>
      <c r="F4" s="1003"/>
      <c r="G4" s="1003"/>
      <c r="H4" s="1003"/>
      <c r="I4" s="1003"/>
      <c r="J4" s="1003"/>
      <c r="K4" s="1003"/>
      <c r="L4" s="1003"/>
      <c r="M4" s="1003"/>
    </row>
    <row r="5" spans="1:63">
      <c r="M5" s="6" t="s">
        <v>35</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c r="M6" s="741" t="str">
        <f>TOC!C2</f>
        <v>12/31/2026</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c r="M7" s="7"/>
    </row>
    <row r="8" spans="1:63">
      <c r="A8" s="8"/>
      <c r="B8" s="9" t="s">
        <v>36</v>
      </c>
      <c r="C8" s="9"/>
      <c r="D8" s="9" t="s">
        <v>37</v>
      </c>
      <c r="E8" s="9"/>
      <c r="F8" s="9" t="s">
        <v>38</v>
      </c>
      <c r="G8" s="9"/>
      <c r="H8" s="9"/>
      <c r="I8" s="9" t="s">
        <v>39</v>
      </c>
      <c r="J8" s="9"/>
      <c r="K8" s="9" t="s">
        <v>40</v>
      </c>
      <c r="L8" s="9"/>
    </row>
    <row r="9" spans="1:63">
      <c r="A9" s="10" t="s">
        <v>41</v>
      </c>
      <c r="B9" s="9"/>
      <c r="C9" s="9"/>
      <c r="D9" s="9"/>
      <c r="E9" s="9"/>
      <c r="F9" s="9"/>
      <c r="G9" s="9"/>
      <c r="H9" s="9"/>
      <c r="I9" s="9"/>
      <c r="J9" s="9"/>
      <c r="K9" s="11" t="s">
        <v>42</v>
      </c>
      <c r="L9" s="9"/>
    </row>
    <row r="10" spans="1:63">
      <c r="A10" s="12" t="s">
        <v>43</v>
      </c>
      <c r="B10" s="13"/>
      <c r="C10" s="13"/>
      <c r="D10" s="14" t="s">
        <v>44</v>
      </c>
      <c r="E10" s="15"/>
      <c r="F10" s="16"/>
      <c r="G10" s="16"/>
      <c r="H10" s="16"/>
      <c r="I10" s="16"/>
      <c r="J10" s="16"/>
      <c r="K10" s="17" t="s">
        <v>45</v>
      </c>
      <c r="L10" s="18"/>
      <c r="M10" s="16"/>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c r="A11" s="19">
        <v>1</v>
      </c>
      <c r="B11" s="33" t="s">
        <v>46</v>
      </c>
      <c r="C11" s="8"/>
      <c r="D11" s="8" t="s">
        <v>47</v>
      </c>
      <c r="E11" s="8"/>
      <c r="F11" s="9"/>
      <c r="G11" s="20"/>
      <c r="J11" s="20"/>
      <c r="K11" s="390">
        <f>K149</f>
        <v>26261655.160292659</v>
      </c>
      <c r="L11" s="21"/>
      <c r="M11" s="8"/>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c r="A12" s="22"/>
      <c r="B12" s="8"/>
      <c r="C12" s="8"/>
      <c r="D12" s="8"/>
      <c r="E12" s="8"/>
      <c r="J12" s="23"/>
      <c r="K12" s="390"/>
      <c r="L12" s="21"/>
      <c r="M12" s="8"/>
    </row>
    <row r="13" spans="1:63">
      <c r="A13" s="23"/>
      <c r="B13" s="8" t="s">
        <v>48</v>
      </c>
      <c r="C13" s="8"/>
      <c r="D13" s="8" t="s">
        <v>49</v>
      </c>
      <c r="E13" s="8"/>
      <c r="F13" s="24" t="s">
        <v>50</v>
      </c>
      <c r="G13" s="25"/>
      <c r="H13" s="1007" t="s">
        <v>51</v>
      </c>
      <c r="I13" s="1007"/>
      <c r="J13" s="26"/>
      <c r="K13" s="372"/>
      <c r="L13" s="27"/>
      <c r="M13" s="8"/>
    </row>
    <row r="14" spans="1:63">
      <c r="A14" s="22">
        <v>2</v>
      </c>
      <c r="B14" s="28" t="s">
        <v>52</v>
      </c>
      <c r="C14" s="28"/>
      <c r="D14" s="8" t="s">
        <v>53</v>
      </c>
      <c r="E14" s="8"/>
      <c r="F14" s="27">
        <f>K189</f>
        <v>0</v>
      </c>
      <c r="G14" s="27"/>
      <c r="H14" s="29" t="s">
        <v>54</v>
      </c>
      <c r="I14" s="30">
        <f>K167</f>
        <v>1</v>
      </c>
      <c r="J14" s="26"/>
      <c r="K14" s="391">
        <f>F14*I14</f>
        <v>0</v>
      </c>
      <c r="L14" s="27"/>
      <c r="M14" s="8"/>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22">
        <v>3</v>
      </c>
      <c r="B15" s="28" t="s">
        <v>55</v>
      </c>
      <c r="C15" s="28"/>
      <c r="D15" s="8" t="s">
        <v>56</v>
      </c>
      <c r="E15" s="8"/>
      <c r="F15" s="27">
        <f>K191</f>
        <v>0</v>
      </c>
      <c r="G15" s="27"/>
      <c r="H15" s="29" t="s">
        <v>54</v>
      </c>
      <c r="I15" s="30">
        <f>K167</f>
        <v>1</v>
      </c>
      <c r="J15" s="26"/>
      <c r="K15" s="391">
        <f>F15*I15</f>
        <v>0</v>
      </c>
      <c r="L15" s="27"/>
      <c r="M15" s="8"/>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22">
        <v>4</v>
      </c>
      <c r="B16" s="28" t="s">
        <v>57</v>
      </c>
      <c r="C16" s="28"/>
      <c r="D16" s="8" t="s">
        <v>58</v>
      </c>
      <c r="E16" s="8"/>
      <c r="F16" s="31">
        <v>0</v>
      </c>
      <c r="G16" s="27"/>
      <c r="H16" s="29" t="s">
        <v>54</v>
      </c>
      <c r="I16" s="30">
        <f>K167</f>
        <v>1</v>
      </c>
      <c r="J16" s="26"/>
      <c r="K16" s="391">
        <f>F16*I16</f>
        <v>0</v>
      </c>
      <c r="L16" s="27"/>
      <c r="M16" s="8"/>
    </row>
    <row r="17" spans="1:63">
      <c r="A17" s="22">
        <v>5</v>
      </c>
      <c r="B17" s="28" t="s">
        <v>59</v>
      </c>
      <c r="C17" s="28"/>
      <c r="F17" s="32">
        <v>0</v>
      </c>
      <c r="G17" s="27"/>
      <c r="H17" s="29" t="s">
        <v>54</v>
      </c>
      <c r="I17" s="30">
        <f>K167</f>
        <v>1</v>
      </c>
      <c r="J17" s="26"/>
      <c r="K17" s="390">
        <f>F17*I17</f>
        <v>0</v>
      </c>
      <c r="L17" s="27"/>
      <c r="M17" s="8"/>
    </row>
    <row r="18" spans="1:63">
      <c r="A18" s="22">
        <v>6</v>
      </c>
      <c r="B18" s="8" t="s">
        <v>60</v>
      </c>
      <c r="C18" s="8"/>
      <c r="D18" s="8" t="s">
        <v>61</v>
      </c>
      <c r="E18" s="8"/>
      <c r="F18" s="27">
        <f>SUM(F14:F17)</f>
        <v>0</v>
      </c>
      <c r="G18" s="27"/>
      <c r="H18" s="29"/>
      <c r="I18" s="26"/>
      <c r="J18" s="26"/>
      <c r="K18" s="392">
        <f>SUM(K14:K17)</f>
        <v>0</v>
      </c>
      <c r="L18" s="27"/>
      <c r="M18" s="8"/>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22"/>
      <c r="B19" s="8"/>
      <c r="C19" s="8"/>
      <c r="D19" s="8"/>
      <c r="E19" s="8"/>
      <c r="F19" s="27"/>
      <c r="H19" s="29"/>
      <c r="I19" s="26"/>
      <c r="J19" s="26"/>
      <c r="K19" s="391"/>
      <c r="L19" s="8"/>
      <c r="M19" s="8"/>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22">
        <v>7</v>
      </c>
      <c r="B20" s="8" t="s">
        <v>62</v>
      </c>
      <c r="C20" s="8"/>
      <c r="D20" s="2" t="s">
        <v>63</v>
      </c>
      <c r="E20" s="8"/>
      <c r="F20" s="401">
        <f>'Att 8 - Prior Period Adj'!F30</f>
        <v>0</v>
      </c>
      <c r="H20" s="29" t="s">
        <v>64</v>
      </c>
      <c r="I20" s="30">
        <v>1</v>
      </c>
      <c r="J20" s="26"/>
      <c r="K20" s="391">
        <f>F20*I20</f>
        <v>0</v>
      </c>
      <c r="L20" s="27"/>
      <c r="M20" s="8"/>
    </row>
    <row r="21" spans="1:63">
      <c r="A21" s="22">
        <v>8</v>
      </c>
      <c r="B21" s="8" t="s">
        <v>65</v>
      </c>
      <c r="C21" s="8"/>
      <c r="D21" s="33" t="s">
        <v>66</v>
      </c>
      <c r="E21" s="8"/>
      <c r="F21" s="695">
        <v>0</v>
      </c>
      <c r="H21" s="29" t="s">
        <v>64</v>
      </c>
      <c r="I21" s="30">
        <v>1</v>
      </c>
      <c r="J21" s="26"/>
      <c r="K21" s="391">
        <f>F21*I21</f>
        <v>0</v>
      </c>
      <c r="L21" s="27"/>
      <c r="M21" s="8"/>
    </row>
    <row r="22" spans="1:63">
      <c r="A22" s="22"/>
      <c r="B22" s="8"/>
      <c r="C22" s="8"/>
      <c r="D22" s="8"/>
      <c r="E22" s="8"/>
      <c r="I22" s="8"/>
      <c r="J22" s="8"/>
      <c r="K22" s="391"/>
      <c r="L22" s="8"/>
      <c r="M22" s="8"/>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2.75" thickBot="1">
      <c r="A23" s="34">
        <v>9</v>
      </c>
      <c r="B23" s="8" t="s">
        <v>67</v>
      </c>
      <c r="C23" s="8"/>
      <c r="D23" s="13" t="s">
        <v>68</v>
      </c>
      <c r="E23" s="13"/>
      <c r="I23" s="8"/>
      <c r="J23" s="8"/>
      <c r="K23" s="393">
        <f>K11-K18+K20+K21</f>
        <v>26261655.160292659</v>
      </c>
      <c r="L23" s="21"/>
      <c r="M23" s="8"/>
      <c r="N23" s="4"/>
      <c r="O23" s="4"/>
      <c r="P23" s="4"/>
      <c r="Q23" s="4"/>
      <c r="R23" s="4"/>
      <c r="S23" s="4"/>
      <c r="T23" s="926"/>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12.75" thickTop="1">
      <c r="A24" s="34"/>
      <c r="B24" s="8"/>
      <c r="C24" s="8"/>
      <c r="D24" s="13"/>
      <c r="E24" s="13"/>
      <c r="I24" s="8"/>
      <c r="J24" s="8"/>
      <c r="K24" s="372"/>
      <c r="L24" s="8"/>
      <c r="M24" s="8"/>
    </row>
    <row r="25" spans="1:63">
      <c r="A25" s="34"/>
      <c r="B25" s="8"/>
      <c r="C25" s="8"/>
      <c r="D25" s="13"/>
      <c r="E25" s="13"/>
      <c r="I25" s="8"/>
      <c r="J25" s="8"/>
      <c r="L25" s="8"/>
      <c r="M25" s="8"/>
    </row>
    <row r="26" spans="1:63">
      <c r="A26" s="34"/>
      <c r="B26" s="8"/>
      <c r="C26" s="8"/>
      <c r="D26" s="13"/>
      <c r="E26" s="13"/>
      <c r="I26" s="8"/>
      <c r="J26" s="8"/>
      <c r="K26" s="8"/>
      <c r="L26" s="8"/>
      <c r="M26" s="8"/>
    </row>
    <row r="27" spans="1:63">
      <c r="A27" s="34"/>
      <c r="B27" s="8"/>
      <c r="C27" s="8"/>
      <c r="D27" s="13"/>
      <c r="E27" s="13"/>
      <c r="I27" s="8"/>
      <c r="J27" s="8"/>
      <c r="K27" s="8"/>
      <c r="L27" s="8"/>
      <c r="M27" s="8"/>
    </row>
    <row r="28" spans="1:63">
      <c r="A28" s="3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B29" s="2" t="s">
        <v>31</v>
      </c>
      <c r="C29" s="2"/>
      <c r="M29" s="39" t="s">
        <v>69</v>
      </c>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1003" t="s">
        <v>33</v>
      </c>
      <c r="B30" s="1003"/>
      <c r="C30" s="1003"/>
      <c r="D30" s="1003"/>
      <c r="E30" s="1003"/>
      <c r="F30" s="1003"/>
      <c r="G30" s="1003"/>
      <c r="H30" s="1003"/>
      <c r="I30" s="1003"/>
      <c r="J30" s="1003"/>
      <c r="K30" s="1003"/>
      <c r="L30" s="1003"/>
      <c r="M30" s="1003"/>
    </row>
    <row r="31" spans="1:63">
      <c r="A31" s="1001" t="s">
        <v>34</v>
      </c>
      <c r="B31" s="1001"/>
      <c r="C31" s="1001"/>
      <c r="D31" s="1001"/>
      <c r="E31" s="1001"/>
      <c r="F31" s="1001"/>
      <c r="G31" s="1001"/>
      <c r="H31" s="1001"/>
      <c r="I31" s="1001"/>
      <c r="J31" s="1001"/>
      <c r="K31" s="1001"/>
      <c r="L31" s="1001"/>
      <c r="M31" s="1001"/>
    </row>
    <row r="32" spans="1:63">
      <c r="A32" s="1002" t="s">
        <v>3</v>
      </c>
      <c r="B32" s="1003"/>
      <c r="C32" s="1003"/>
      <c r="D32" s="1003"/>
      <c r="E32" s="1003"/>
      <c r="F32" s="1003"/>
      <c r="G32" s="1003"/>
      <c r="H32" s="1003"/>
      <c r="I32" s="1003"/>
      <c r="J32" s="1003"/>
      <c r="K32" s="1003"/>
      <c r="L32" s="1003"/>
      <c r="M32" s="100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M33" s="40" t="str">
        <f>$M$5</f>
        <v>For the 12 months ended</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M34" s="742" t="str">
        <f>$M$6</f>
        <v>12/31/2026</v>
      </c>
    </row>
    <row r="35" spans="1:63">
      <c r="M35" s="7"/>
    </row>
    <row r="36" spans="1:63">
      <c r="A36" s="10" t="s">
        <v>41</v>
      </c>
      <c r="B36" s="9" t="s">
        <v>36</v>
      </c>
      <c r="C36" s="9"/>
      <c r="D36" s="9" t="s">
        <v>37</v>
      </c>
      <c r="E36" s="9"/>
      <c r="F36" s="9" t="s">
        <v>38</v>
      </c>
      <c r="G36" s="9"/>
      <c r="H36" s="9"/>
      <c r="I36" s="9" t="s">
        <v>39</v>
      </c>
      <c r="J36" s="9"/>
      <c r="K36" s="9" t="s">
        <v>40</v>
      </c>
      <c r="L36" s="9"/>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12" t="s">
        <v>43</v>
      </c>
      <c r="B37" s="41" t="s">
        <v>70</v>
      </c>
      <c r="C37" s="41"/>
      <c r="D37" s="14" t="s">
        <v>44</v>
      </c>
      <c r="E37" s="15"/>
      <c r="F37" s="17" t="s">
        <v>71</v>
      </c>
      <c r="G37" s="42"/>
      <c r="H37" s="1005" t="s">
        <v>51</v>
      </c>
      <c r="I37" s="1005"/>
      <c r="J37" s="42"/>
      <c r="K37" s="17" t="s">
        <v>72</v>
      </c>
      <c r="L37" s="42"/>
      <c r="M37" s="16"/>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3"/>
      <c r="B38" s="8" t="s">
        <v>73</v>
      </c>
      <c r="C38" s="8"/>
      <c r="D38" s="44" t="s">
        <v>74</v>
      </c>
      <c r="E38" s="44"/>
      <c r="F38" s="45"/>
      <c r="G38" s="45"/>
      <c r="H38" s="29"/>
      <c r="I38" s="45"/>
      <c r="J38" s="45"/>
      <c r="K38" s="29" t="s">
        <v>75</v>
      </c>
      <c r="L38" s="44"/>
      <c r="M38" s="44"/>
    </row>
    <row r="39" spans="1:63">
      <c r="A39" s="22">
        <v>1</v>
      </c>
      <c r="B39" s="28" t="s">
        <v>76</v>
      </c>
      <c r="C39" s="28"/>
      <c r="D39" s="44" t="s">
        <v>77</v>
      </c>
      <c r="E39" s="44"/>
      <c r="F39" s="337">
        <v>0</v>
      </c>
      <c r="G39" s="44"/>
      <c r="H39" s="29" t="s">
        <v>78</v>
      </c>
      <c r="I39" s="504">
        <v>0</v>
      </c>
      <c r="J39" s="30"/>
      <c r="K39" s="46">
        <f>F39*I39</f>
        <v>0</v>
      </c>
      <c r="L39" s="29"/>
      <c r="M39" s="44"/>
    </row>
    <row r="40" spans="1:63">
      <c r="A40" s="22">
        <v>2</v>
      </c>
      <c r="B40" s="28" t="s">
        <v>79</v>
      </c>
      <c r="C40" s="28"/>
      <c r="D40" s="44" t="s">
        <v>80</v>
      </c>
      <c r="E40" s="44"/>
      <c r="F40" s="338">
        <f>'Att 4 - Rate Base'!D24</f>
        <v>171070104.14230776</v>
      </c>
      <c r="G40" s="44"/>
      <c r="H40" s="29" t="s">
        <v>54</v>
      </c>
      <c r="I40" s="504">
        <f>K167</f>
        <v>1</v>
      </c>
      <c r="J40" s="30"/>
      <c r="K40" s="344">
        <f>F40*I40</f>
        <v>171070104.14230776</v>
      </c>
      <c r="L40" s="343"/>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22">
        <v>3</v>
      </c>
      <c r="B41" s="28" t="s">
        <v>81</v>
      </c>
      <c r="C41" s="28"/>
      <c r="D41" s="44" t="s">
        <v>82</v>
      </c>
      <c r="E41" s="44"/>
      <c r="F41" s="337">
        <v>0</v>
      </c>
      <c r="G41" s="44"/>
      <c r="H41" s="29" t="s">
        <v>78</v>
      </c>
      <c r="I41" s="504">
        <v>0</v>
      </c>
      <c r="J41" s="30"/>
      <c r="K41" s="344">
        <f>F41*I41</f>
        <v>0</v>
      </c>
      <c r="L41" s="343"/>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22">
        <v>4</v>
      </c>
      <c r="B42" s="28" t="s">
        <v>83</v>
      </c>
      <c r="C42" s="28"/>
      <c r="D42" s="44" t="s">
        <v>84</v>
      </c>
      <c r="E42" s="44"/>
      <c r="F42" s="339">
        <f>'Att 4 - Rate Base'!E24</f>
        <v>544185.24000000011</v>
      </c>
      <c r="G42" s="44"/>
      <c r="H42" s="29" t="s">
        <v>85</v>
      </c>
      <c r="I42" s="504">
        <f>K176</f>
        <v>1</v>
      </c>
      <c r="J42" s="30"/>
      <c r="K42" s="344">
        <f>F42*I42</f>
        <v>544185.24000000011</v>
      </c>
      <c r="L42" s="343"/>
      <c r="M42" s="44"/>
    </row>
    <row r="43" spans="1:63">
      <c r="A43" s="22">
        <v>5</v>
      </c>
      <c r="B43" s="8" t="s">
        <v>86</v>
      </c>
      <c r="C43" s="8"/>
      <c r="D43" s="44" t="s">
        <v>87</v>
      </c>
      <c r="E43" s="44"/>
      <c r="F43" s="340">
        <f>SUM(F39:F42)</f>
        <v>171614289.38230777</v>
      </c>
      <c r="G43" s="44"/>
      <c r="H43" s="45" t="s">
        <v>88</v>
      </c>
      <c r="I43" s="504">
        <f>IF(K43&gt;0,K43/F43,1)</f>
        <v>1</v>
      </c>
      <c r="J43" s="30"/>
      <c r="K43" s="345">
        <f>SUM(K39:K42)</f>
        <v>171614289.38230777</v>
      </c>
      <c r="L43" s="343"/>
      <c r="M43" s="44"/>
    </row>
    <row r="44" spans="1:63">
      <c r="A44" s="22"/>
      <c r="B44" s="8"/>
      <c r="C44" s="8"/>
      <c r="D44" s="44"/>
      <c r="E44" s="44"/>
      <c r="F44" s="48"/>
      <c r="G44" s="44"/>
      <c r="H44" s="29"/>
      <c r="I44" s="504"/>
      <c r="J44" s="30"/>
      <c r="K44" s="338"/>
      <c r="L44" s="110"/>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22">
        <v>6</v>
      </c>
      <c r="B45" s="8" t="s">
        <v>89</v>
      </c>
      <c r="C45" s="8"/>
      <c r="D45" s="44" t="s">
        <v>74</v>
      </c>
      <c r="E45" s="44"/>
      <c r="F45" s="48"/>
      <c r="G45" s="44"/>
      <c r="H45" s="29"/>
      <c r="I45" s="505"/>
      <c r="J45" s="44"/>
      <c r="K45" s="338"/>
      <c r="L45" s="110"/>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ht="24">
      <c r="A46" s="34">
        <v>7</v>
      </c>
      <c r="B46" s="49" t="s">
        <v>90</v>
      </c>
      <c r="C46" s="50"/>
      <c r="D46" s="51" t="s">
        <v>91</v>
      </c>
      <c r="E46" s="51"/>
      <c r="F46" s="337">
        <v>0</v>
      </c>
      <c r="G46" s="44"/>
      <c r="H46" s="29" t="s">
        <v>78</v>
      </c>
      <c r="I46" s="504">
        <v>0</v>
      </c>
      <c r="J46" s="30"/>
      <c r="K46" s="344">
        <f>F46*I46</f>
        <v>0</v>
      </c>
      <c r="L46" s="109"/>
      <c r="M46" s="53"/>
    </row>
    <row r="47" spans="1:63">
      <c r="A47" s="22">
        <v>8</v>
      </c>
      <c r="B47" s="66" t="s">
        <v>72</v>
      </c>
      <c r="C47" s="28"/>
      <c r="D47" s="44" t="s">
        <v>92</v>
      </c>
      <c r="E47" s="44"/>
      <c r="F47" s="338">
        <f>'Att 4 - Rate Base'!J24</f>
        <v>3597370.7071714606</v>
      </c>
      <c r="G47" s="44"/>
      <c r="H47" s="29" t="s">
        <v>54</v>
      </c>
      <c r="I47" s="504">
        <f>K167</f>
        <v>1</v>
      </c>
      <c r="J47" s="30"/>
      <c r="K47" s="344">
        <f>F47*I47</f>
        <v>3597370.7071714606</v>
      </c>
      <c r="L47" s="343"/>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22">
        <v>9</v>
      </c>
      <c r="B48" s="28" t="s">
        <v>81</v>
      </c>
      <c r="C48" s="28"/>
      <c r="D48" s="44" t="s">
        <v>93</v>
      </c>
      <c r="E48" s="44"/>
      <c r="F48" s="337">
        <v>0</v>
      </c>
      <c r="G48" s="44"/>
      <c r="H48" s="29" t="s">
        <v>78</v>
      </c>
      <c r="I48" s="504">
        <v>0</v>
      </c>
      <c r="J48" s="30"/>
      <c r="K48" s="344">
        <f>F48*I48</f>
        <v>0</v>
      </c>
      <c r="L48" s="343"/>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22">
        <v>10</v>
      </c>
      <c r="B49" s="28" t="s">
        <v>83</v>
      </c>
      <c r="C49" s="28"/>
      <c r="D49" s="44" t="s">
        <v>94</v>
      </c>
      <c r="E49" s="44"/>
      <c r="F49" s="338">
        <f>'Att 4 - Rate Base'!K24</f>
        <v>232453.40744000007</v>
      </c>
      <c r="G49" s="54"/>
      <c r="H49" s="29" t="s">
        <v>85</v>
      </c>
      <c r="I49" s="504">
        <f>K176</f>
        <v>1</v>
      </c>
      <c r="J49" s="30"/>
      <c r="K49" s="344">
        <f>F49*I49</f>
        <v>232453.40744000007</v>
      </c>
      <c r="L49" s="343"/>
      <c r="M49" s="44"/>
    </row>
    <row r="50" spans="1:63">
      <c r="A50" s="22">
        <v>11</v>
      </c>
      <c r="B50" s="8" t="s">
        <v>95</v>
      </c>
      <c r="C50" s="8"/>
      <c r="D50" s="44" t="s">
        <v>96</v>
      </c>
      <c r="E50" s="44"/>
      <c r="F50" s="340">
        <f>SUM(F46:F49)</f>
        <v>3829824.1146114608</v>
      </c>
      <c r="G50" s="54"/>
      <c r="H50" s="29"/>
      <c r="I50" s="44"/>
      <c r="J50" s="44"/>
      <c r="K50" s="345">
        <f>SUM(K46:K49)</f>
        <v>3829824.1146114608</v>
      </c>
      <c r="L50" s="343"/>
      <c r="M50" s="44"/>
    </row>
    <row r="51" spans="1:63">
      <c r="A51" s="22"/>
      <c r="B51" s="8"/>
      <c r="C51" s="8"/>
      <c r="D51" s="44"/>
      <c r="E51" s="44"/>
      <c r="F51" s="44"/>
      <c r="G51" s="44"/>
      <c r="H51" s="29"/>
      <c r="I51" s="44"/>
      <c r="J51" s="44"/>
      <c r="K51" s="108"/>
      <c r="L51" s="110"/>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22">
        <v>12</v>
      </c>
      <c r="B52" s="8" t="s">
        <v>97</v>
      </c>
      <c r="C52" s="8"/>
      <c r="D52" s="44"/>
      <c r="E52" s="44"/>
      <c r="F52" s="44"/>
      <c r="G52" s="44"/>
      <c r="H52" s="29"/>
      <c r="I52" s="44"/>
      <c r="J52" s="44"/>
      <c r="K52" s="108"/>
      <c r="L52" s="110"/>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22">
        <v>13</v>
      </c>
      <c r="B53" s="28" t="s">
        <v>76</v>
      </c>
      <c r="C53" s="28"/>
      <c r="D53" s="44" t="s">
        <v>98</v>
      </c>
      <c r="E53" s="44"/>
      <c r="F53" s="54">
        <f>F39-F46</f>
        <v>0</v>
      </c>
      <c r="G53" s="54"/>
      <c r="H53" s="29"/>
      <c r="I53" s="44"/>
      <c r="J53" s="44"/>
      <c r="K53" s="341">
        <f>K39-K46</f>
        <v>0</v>
      </c>
      <c r="L53" s="109"/>
      <c r="M53" s="44"/>
    </row>
    <row r="54" spans="1:63">
      <c r="A54" s="22">
        <v>14</v>
      </c>
      <c r="B54" s="28" t="s">
        <v>79</v>
      </c>
      <c r="C54" s="28"/>
      <c r="D54" s="44" t="s">
        <v>99</v>
      </c>
      <c r="E54" s="44"/>
      <c r="F54" s="341">
        <f>F40-F47</f>
        <v>167472733.43513629</v>
      </c>
      <c r="G54" s="54"/>
      <c r="H54" s="29"/>
      <c r="I54" s="44"/>
      <c r="J54" s="44"/>
      <c r="K54" s="341">
        <f>K40-K47</f>
        <v>167472733.43513629</v>
      </c>
      <c r="L54" s="343"/>
      <c r="M54" s="44"/>
    </row>
    <row r="55" spans="1:63">
      <c r="A55" s="22">
        <v>15</v>
      </c>
      <c r="B55" s="28" t="s">
        <v>81</v>
      </c>
      <c r="C55" s="28"/>
      <c r="D55" s="44" t="s">
        <v>100</v>
      </c>
      <c r="E55" s="44"/>
      <c r="F55" s="341">
        <f>F41-F48</f>
        <v>0</v>
      </c>
      <c r="G55" s="54"/>
      <c r="H55" s="29"/>
      <c r="I55" s="44"/>
      <c r="J55" s="44"/>
      <c r="K55" s="341">
        <f>K41-K48</f>
        <v>0</v>
      </c>
      <c r="L55" s="343"/>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22">
        <v>16</v>
      </c>
      <c r="B56" s="28" t="s">
        <v>83</v>
      </c>
      <c r="C56" s="28"/>
      <c r="D56" s="44" t="s">
        <v>101</v>
      </c>
      <c r="E56" s="44"/>
      <c r="F56" s="341">
        <f>F42-F49</f>
        <v>311731.83256000001</v>
      </c>
      <c r="G56" s="54"/>
      <c r="H56" s="29"/>
      <c r="I56" s="44"/>
      <c r="J56" s="44"/>
      <c r="K56" s="341">
        <f>K42-K49</f>
        <v>311731.83256000001</v>
      </c>
      <c r="L56" s="343"/>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22">
        <v>17</v>
      </c>
      <c r="B57" s="8" t="s">
        <v>102</v>
      </c>
      <c r="C57" s="8"/>
      <c r="D57" s="7" t="s">
        <v>103</v>
      </c>
      <c r="E57" s="44"/>
      <c r="F57" s="342">
        <f>SUM(F53:F56)</f>
        <v>167784465.26769629</v>
      </c>
      <c r="G57" s="54"/>
      <c r="H57" s="45" t="s">
        <v>104</v>
      </c>
      <c r="I57" s="30">
        <f>IF(K57&gt;0,K57/F57,1)</f>
        <v>1</v>
      </c>
      <c r="J57" s="30"/>
      <c r="K57" s="346">
        <f>SUM(K53:K56)</f>
        <v>167784465.26769629</v>
      </c>
      <c r="L57" s="343"/>
      <c r="M57" s="44"/>
    </row>
    <row r="58" spans="1:63">
      <c r="A58" s="22"/>
      <c r="B58" s="8"/>
      <c r="C58" s="8"/>
      <c r="D58" s="44"/>
      <c r="E58" s="44"/>
      <c r="F58" s="343"/>
      <c r="G58" s="29"/>
      <c r="H58" s="29"/>
      <c r="I58" s="30"/>
      <c r="J58" s="30"/>
      <c r="K58" s="341"/>
      <c r="L58" s="343"/>
      <c r="M58" s="44"/>
    </row>
    <row r="59" spans="1:63">
      <c r="A59" s="22">
        <v>18</v>
      </c>
      <c r="B59" s="8" t="s">
        <v>105</v>
      </c>
      <c r="C59" s="8"/>
      <c r="D59" s="44"/>
      <c r="E59" s="44"/>
      <c r="F59" s="110"/>
      <c r="G59" s="44"/>
      <c r="H59" s="29"/>
      <c r="I59" s="44"/>
      <c r="J59" s="44"/>
      <c r="K59" s="341"/>
      <c r="L59" s="110"/>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22">
        <v>19</v>
      </c>
      <c r="B60" s="266" t="s">
        <v>106</v>
      </c>
      <c r="C60" s="66"/>
      <c r="D60" s="65" t="s">
        <v>107</v>
      </c>
      <c r="E60" s="44"/>
      <c r="F60" s="107">
        <f>'WP - ADIT'!F19</f>
        <v>0</v>
      </c>
      <c r="G60" s="54"/>
      <c r="H60" s="56" t="s">
        <v>78</v>
      </c>
      <c r="I60" s="504">
        <v>0</v>
      </c>
      <c r="J60" s="55"/>
      <c r="K60" s="108">
        <f t="shared" ref="K60:K69" si="0">F60*I60</f>
        <v>0</v>
      </c>
      <c r="L60" s="109"/>
      <c r="M60" s="110"/>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22">
        <v>20</v>
      </c>
      <c r="B61" s="266" t="s">
        <v>108</v>
      </c>
      <c r="C61" s="66"/>
      <c r="D61" s="65" t="s">
        <v>107</v>
      </c>
      <c r="E61" s="44"/>
      <c r="F61" s="107">
        <f>'WP - ADIT'!F39</f>
        <v>-6576660.2055851016</v>
      </c>
      <c r="G61" s="54"/>
      <c r="H61" s="29" t="s">
        <v>109</v>
      </c>
      <c r="I61" s="30">
        <f>I57</f>
        <v>1</v>
      </c>
      <c r="J61" s="30"/>
      <c r="K61" s="108">
        <f t="shared" si="0"/>
        <v>-6576660.2055851016</v>
      </c>
      <c r="L61" s="52"/>
      <c r="M61" s="44"/>
    </row>
    <row r="62" spans="1:63">
      <c r="A62" s="22">
        <v>21</v>
      </c>
      <c r="B62" s="266" t="s">
        <v>110</v>
      </c>
      <c r="C62" s="66"/>
      <c r="D62" s="65" t="s">
        <v>107</v>
      </c>
      <c r="E62" s="44"/>
      <c r="F62" s="107">
        <f>'WP - ADIT'!F80</f>
        <v>-23507.05508395005</v>
      </c>
      <c r="G62" s="54"/>
      <c r="H62" s="29" t="s">
        <v>109</v>
      </c>
      <c r="I62" s="30">
        <f>I57</f>
        <v>1</v>
      </c>
      <c r="J62" s="30"/>
      <c r="K62" s="55">
        <f t="shared" si="0"/>
        <v>-23507.05508395005</v>
      </c>
      <c r="L62" s="52"/>
      <c r="M62" s="44"/>
    </row>
    <row r="63" spans="1:63">
      <c r="A63" s="22">
        <v>22</v>
      </c>
      <c r="B63" s="266" t="s">
        <v>111</v>
      </c>
      <c r="C63" s="66"/>
      <c r="D63" s="65" t="s">
        <v>107</v>
      </c>
      <c r="E63" s="44"/>
      <c r="F63" s="107">
        <f>'WP - ADIT'!F101</f>
        <v>520465.13228075951</v>
      </c>
      <c r="G63" s="54"/>
      <c r="H63" s="29" t="s">
        <v>109</v>
      </c>
      <c r="I63" s="30">
        <f>I57</f>
        <v>1</v>
      </c>
      <c r="J63" s="30"/>
      <c r="K63" s="108">
        <f t="shared" si="0"/>
        <v>520465.13228075951</v>
      </c>
      <c r="L63" s="52"/>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267" t="s">
        <v>112</v>
      </c>
      <c r="B64" s="75" t="s">
        <v>113</v>
      </c>
      <c r="C64" s="66"/>
      <c r="D64" s="65" t="s">
        <v>114</v>
      </c>
      <c r="E64" s="65"/>
      <c r="F64" s="107">
        <f>'Att 10 - Excess-Def Summary'!E14</f>
        <v>0</v>
      </c>
      <c r="G64" s="307"/>
      <c r="H64" s="106" t="s">
        <v>109</v>
      </c>
      <c r="I64" s="308">
        <f>I57</f>
        <v>1</v>
      </c>
      <c r="J64" s="308"/>
      <c r="K64" s="55">
        <f t="shared" si="0"/>
        <v>0</v>
      </c>
      <c r="L64" s="309"/>
      <c r="M64" s="65"/>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22">
        <v>23</v>
      </c>
      <c r="B65" s="266" t="s">
        <v>115</v>
      </c>
      <c r="C65" s="66"/>
      <c r="D65" s="65" t="s">
        <v>116</v>
      </c>
      <c r="E65" s="44"/>
      <c r="F65" s="107">
        <v>0</v>
      </c>
      <c r="G65" s="54"/>
      <c r="H65" s="29" t="s">
        <v>109</v>
      </c>
      <c r="I65" s="30">
        <f>I57</f>
        <v>1</v>
      </c>
      <c r="J65" s="30"/>
      <c r="K65" s="55">
        <f t="shared" si="0"/>
        <v>0</v>
      </c>
      <c r="L65" s="52"/>
      <c r="M65" s="44"/>
    </row>
    <row r="66" spans="1:63">
      <c r="A66" s="22">
        <v>24</v>
      </c>
      <c r="B66" s="66" t="s">
        <v>117</v>
      </c>
      <c r="C66" s="66"/>
      <c r="D66" s="65" t="s">
        <v>118</v>
      </c>
      <c r="E66" s="44"/>
      <c r="F66" s="54">
        <f>'Att 4 - Rate Base'!K74</f>
        <v>0</v>
      </c>
      <c r="G66" s="54"/>
      <c r="H66" s="29" t="s">
        <v>64</v>
      </c>
      <c r="I66" s="116">
        <v>1</v>
      </c>
      <c r="J66" s="30"/>
      <c r="K66" s="55">
        <f t="shared" si="0"/>
        <v>0</v>
      </c>
      <c r="L66" s="52"/>
      <c r="M66" s="44"/>
    </row>
    <row r="67" spans="1:63">
      <c r="A67" s="22">
        <v>25</v>
      </c>
      <c r="B67" s="66" t="s">
        <v>119</v>
      </c>
      <c r="C67" s="66"/>
      <c r="D67" s="65" t="s">
        <v>120</v>
      </c>
      <c r="E67" s="44"/>
      <c r="F67" s="54">
        <f>'Att 4 - Rate Base'!F24</f>
        <v>0</v>
      </c>
      <c r="G67" s="54"/>
      <c r="H67" s="29" t="s">
        <v>64</v>
      </c>
      <c r="I67" s="116">
        <v>1</v>
      </c>
      <c r="J67" s="30"/>
      <c r="K67" s="55">
        <f t="shared" si="0"/>
        <v>0</v>
      </c>
      <c r="L67" s="52"/>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22">
        <v>26</v>
      </c>
      <c r="B68" s="66" t="s">
        <v>121</v>
      </c>
      <c r="C68" s="66"/>
      <c r="D68" s="65" t="s">
        <v>122</v>
      </c>
      <c r="E68" s="44"/>
      <c r="F68" s="341">
        <f>'Att 4 - Rate Base'!D43</f>
        <v>1680197.7875000006</v>
      </c>
      <c r="G68" s="341"/>
      <c r="H68" s="343" t="s">
        <v>64</v>
      </c>
      <c r="I68" s="116">
        <v>1</v>
      </c>
      <c r="J68" s="731"/>
      <c r="K68" s="108">
        <f t="shared" si="0"/>
        <v>1680197.7875000006</v>
      </c>
      <c r="L68" s="29"/>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22">
        <v>27</v>
      </c>
      <c r="B69" s="66" t="s">
        <v>123</v>
      </c>
      <c r="C69" s="66"/>
      <c r="D69" s="65" t="s">
        <v>124</v>
      </c>
      <c r="E69" s="44"/>
      <c r="F69" s="341">
        <f>'Att 4 - Rate Base'!E43</f>
        <v>0</v>
      </c>
      <c r="G69" s="341"/>
      <c r="H69" s="343" t="s">
        <v>64</v>
      </c>
      <c r="I69" s="116">
        <v>1</v>
      </c>
      <c r="J69" s="731"/>
      <c r="K69" s="108">
        <f t="shared" si="0"/>
        <v>0</v>
      </c>
      <c r="L69" s="29"/>
      <c r="M69" s="44"/>
    </row>
    <row r="70" spans="1:63">
      <c r="A70" s="22">
        <v>28</v>
      </c>
      <c r="B70" s="2" t="s">
        <v>125</v>
      </c>
      <c r="C70" s="2"/>
      <c r="D70" s="65" t="s">
        <v>126</v>
      </c>
      <c r="E70" s="44"/>
      <c r="F70" s="349">
        <f>SUM(F60:F69)</f>
        <v>-4399504.3408882916</v>
      </c>
      <c r="G70" s="341"/>
      <c r="H70" s="343"/>
      <c r="I70" s="110"/>
      <c r="J70" s="110"/>
      <c r="K70" s="346">
        <f>SUM(K60:K69)</f>
        <v>-4399504.3408882916</v>
      </c>
      <c r="L70" s="29"/>
      <c r="M70" s="44"/>
    </row>
    <row r="71" spans="1:63">
      <c r="A71" s="22"/>
      <c r="B71" s="8"/>
      <c r="C71" s="8"/>
      <c r="D71" s="44"/>
      <c r="E71" s="44"/>
      <c r="F71" s="54"/>
      <c r="G71" s="54"/>
      <c r="H71" s="29"/>
      <c r="I71" s="44"/>
      <c r="J71" s="44"/>
      <c r="K71" s="55"/>
      <c r="L71" s="29"/>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22">
        <v>29</v>
      </c>
      <c r="B72" s="8" t="s">
        <v>127</v>
      </c>
      <c r="C72" s="8"/>
      <c r="D72" s="44" t="s">
        <v>128</v>
      </c>
      <c r="E72" s="44"/>
      <c r="F72" s="54">
        <f>'Att 4 - Rate Base'!G24</f>
        <v>0</v>
      </c>
      <c r="G72" s="54"/>
      <c r="H72" s="29" t="s">
        <v>54</v>
      </c>
      <c r="I72" s="30">
        <f>K167</f>
        <v>1</v>
      </c>
      <c r="J72" s="30"/>
      <c r="K72" s="55">
        <f>F72*I72</f>
        <v>0</v>
      </c>
      <c r="L72" s="29"/>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22"/>
      <c r="B73" s="8"/>
      <c r="C73" s="8"/>
      <c r="D73" s="44"/>
      <c r="E73" s="44"/>
      <c r="F73" s="29"/>
      <c r="G73" s="29"/>
      <c r="H73" s="29"/>
      <c r="I73" s="44"/>
      <c r="J73" s="44"/>
      <c r="K73" s="55"/>
      <c r="L73" s="29"/>
      <c r="M73" s="44"/>
    </row>
    <row r="74" spans="1:63">
      <c r="A74" s="22">
        <v>30</v>
      </c>
      <c r="B74" s="8" t="s">
        <v>129</v>
      </c>
      <c r="C74" s="8"/>
      <c r="D74" s="44" t="s">
        <v>130</v>
      </c>
      <c r="E74" s="44"/>
      <c r="F74" s="29"/>
      <c r="G74" s="29"/>
      <c r="H74" s="29"/>
      <c r="I74" s="29"/>
      <c r="J74" s="29"/>
      <c r="K74" s="55"/>
      <c r="L74" s="52"/>
      <c r="M74" s="44"/>
    </row>
    <row r="75" spans="1:63">
      <c r="A75" s="22">
        <v>31</v>
      </c>
      <c r="B75" s="28" t="s">
        <v>131</v>
      </c>
      <c r="C75" s="28"/>
      <c r="D75" s="7" t="s">
        <v>132</v>
      </c>
      <c r="E75" s="44"/>
      <c r="F75" s="341">
        <f>(1/8)*(F108-F105)</f>
        <v>807374.53352564271</v>
      </c>
      <c r="G75" s="54"/>
      <c r="H75" s="29"/>
      <c r="I75" s="44"/>
      <c r="J75" s="44"/>
      <c r="K75" s="341">
        <f>(1/8)*(K108-K105)</f>
        <v>807374.53352564271</v>
      </c>
      <c r="L75" s="29"/>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22">
        <v>32</v>
      </c>
      <c r="B76" s="28" t="s">
        <v>133</v>
      </c>
      <c r="C76" s="28"/>
      <c r="D76" s="44" t="s">
        <v>134</v>
      </c>
      <c r="E76" s="44"/>
      <c r="F76" s="341">
        <f>'Att 4 - Rate Base'!H24</f>
        <v>1676257.6146153847</v>
      </c>
      <c r="G76" s="54"/>
      <c r="H76" s="29" t="s">
        <v>54</v>
      </c>
      <c r="I76" s="30">
        <f>K167</f>
        <v>1</v>
      </c>
      <c r="J76" s="30"/>
      <c r="K76" s="108">
        <f>F76*I76</f>
        <v>1676257.6146153847</v>
      </c>
      <c r="L76" s="29"/>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22">
        <v>33</v>
      </c>
      <c r="B77" s="28" t="s">
        <v>135</v>
      </c>
      <c r="C77" s="28"/>
      <c r="D77" s="44" t="s">
        <v>136</v>
      </c>
      <c r="E77" s="44"/>
      <c r="F77" s="341">
        <f>'Att 4 - Rate Base'!I24</f>
        <v>201908.32263082947</v>
      </c>
      <c r="G77" s="54"/>
      <c r="H77" s="29" t="s">
        <v>137</v>
      </c>
      <c r="I77" s="30">
        <f>I43</f>
        <v>1</v>
      </c>
      <c r="J77" s="30"/>
      <c r="K77" s="108">
        <f>F77*I77</f>
        <v>201908.32263082947</v>
      </c>
      <c r="L77" s="29"/>
      <c r="M77" s="44"/>
    </row>
    <row r="78" spans="1:63">
      <c r="A78" s="22">
        <v>34</v>
      </c>
      <c r="B78" s="8" t="s">
        <v>138</v>
      </c>
      <c r="C78" s="8"/>
      <c r="D78" s="44" t="s">
        <v>139</v>
      </c>
      <c r="E78" s="44"/>
      <c r="F78" s="349">
        <f>SUM(F75:F77)</f>
        <v>2685540.4707718571</v>
      </c>
      <c r="G78" s="54"/>
      <c r="H78" s="7"/>
      <c r="I78" s="44"/>
      <c r="J78" s="44"/>
      <c r="K78" s="346">
        <f>SUM(K75:K77)</f>
        <v>2685540.4707718571</v>
      </c>
      <c r="L78" s="44"/>
      <c r="M78" s="44"/>
    </row>
    <row r="79" spans="1:63">
      <c r="A79" s="22"/>
      <c r="B79" s="8"/>
      <c r="C79" s="8"/>
      <c r="D79" s="44"/>
      <c r="E79" s="44"/>
      <c r="F79" s="350"/>
      <c r="G79" s="44"/>
      <c r="H79" s="44"/>
      <c r="I79" s="44"/>
      <c r="J79" s="44"/>
      <c r="K79" s="356"/>
      <c r="L79" s="29"/>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ht="12.75" thickBot="1">
      <c r="A80" s="22">
        <v>35</v>
      </c>
      <c r="B80" s="8" t="s">
        <v>140</v>
      </c>
      <c r="C80" s="8"/>
      <c r="D80" s="44" t="s">
        <v>141</v>
      </c>
      <c r="E80" s="44"/>
      <c r="F80" s="351">
        <f>F57+F70+F72+F78</f>
        <v>166070501.39757985</v>
      </c>
      <c r="G80" s="54"/>
      <c r="H80" s="44"/>
      <c r="I80" s="44"/>
      <c r="J80" s="44"/>
      <c r="K80" s="357">
        <f>K57+K70+K72+K78</f>
        <v>166070501.39757985</v>
      </c>
      <c r="L80" s="44"/>
      <c r="M80" s="44"/>
    </row>
    <row r="81" spans="1:63" ht="12.75" thickTop="1">
      <c r="B81" s="2" t="s">
        <v>31</v>
      </c>
      <c r="C81" s="2"/>
      <c r="F81" s="321"/>
    </row>
    <row r="82" spans="1:63">
      <c r="B82" s="2"/>
      <c r="C82" s="2"/>
      <c r="M82" s="40" t="s">
        <v>142</v>
      </c>
    </row>
    <row r="83" spans="1:63">
      <c r="A83" s="1003" t="s">
        <v>33</v>
      </c>
      <c r="B83" s="1003"/>
      <c r="C83" s="1003"/>
      <c r="D83" s="1003"/>
      <c r="E83" s="1003"/>
      <c r="F83" s="1003"/>
      <c r="G83" s="1003"/>
      <c r="H83" s="1003"/>
      <c r="I83" s="1003"/>
      <c r="J83" s="1003"/>
      <c r="K83" s="1003"/>
      <c r="L83" s="1003"/>
      <c r="M83" s="100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1001" t="s">
        <v>34</v>
      </c>
      <c r="B84" s="1001"/>
      <c r="C84" s="1001"/>
      <c r="D84" s="1001"/>
      <c r="E84" s="1001"/>
      <c r="F84" s="1001"/>
      <c r="G84" s="1001"/>
      <c r="H84" s="1001"/>
      <c r="I84" s="1001"/>
      <c r="J84" s="1001"/>
      <c r="K84" s="1001"/>
      <c r="L84" s="1001"/>
      <c r="M84" s="100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1002" t="s">
        <v>3</v>
      </c>
      <c r="B85" s="1003"/>
      <c r="C85" s="1003"/>
      <c r="D85" s="1003"/>
      <c r="E85" s="1003"/>
      <c r="F85" s="1003"/>
      <c r="G85" s="1003"/>
      <c r="H85" s="1003"/>
      <c r="I85" s="1003"/>
      <c r="J85" s="1003"/>
      <c r="K85" s="1003"/>
      <c r="L85" s="1003"/>
      <c r="M85" s="1003"/>
    </row>
    <row r="86" spans="1:63">
      <c r="H86" s="45"/>
      <c r="I86" s="45"/>
      <c r="J86" s="45"/>
      <c r="K86" s="45"/>
      <c r="L86" s="45"/>
      <c r="M86" s="40" t="str">
        <f>$M$5</f>
        <v>For the 12 months ended</v>
      </c>
    </row>
    <row r="87" spans="1:63">
      <c r="H87" s="45"/>
      <c r="I87" s="45"/>
      <c r="J87" s="45"/>
      <c r="K87" s="45"/>
      <c r="L87" s="45"/>
      <c r="M87" s="742" t="str">
        <f>$M$6</f>
        <v>12/31/2026</v>
      </c>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H88" s="45"/>
      <c r="I88" s="45"/>
      <c r="J88" s="45"/>
      <c r="K88" s="45"/>
      <c r="L88" s="45"/>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10" t="s">
        <v>41</v>
      </c>
      <c r="B89" s="9" t="s">
        <v>36</v>
      </c>
      <c r="C89" s="9"/>
      <c r="D89" s="9" t="s">
        <v>37</v>
      </c>
      <c r="E89" s="9"/>
      <c r="F89" s="9" t="s">
        <v>38</v>
      </c>
      <c r="G89" s="9"/>
      <c r="H89" s="57"/>
      <c r="I89" s="57" t="s">
        <v>39</v>
      </c>
      <c r="J89" s="57"/>
      <c r="K89" s="57" t="s">
        <v>40</v>
      </c>
      <c r="L89" s="57"/>
      <c r="M89" s="45"/>
    </row>
    <row r="90" spans="1:63">
      <c r="A90" s="12" t="s">
        <v>43</v>
      </c>
      <c r="B90" s="41"/>
      <c r="C90" s="41"/>
      <c r="D90" s="14" t="s">
        <v>44</v>
      </c>
      <c r="E90" s="15"/>
      <c r="F90" s="17" t="s">
        <v>71</v>
      </c>
      <c r="G90" s="42"/>
      <c r="H90" s="1006" t="s">
        <v>51</v>
      </c>
      <c r="I90" s="1006"/>
      <c r="J90" s="58"/>
      <c r="K90" s="59" t="s">
        <v>72</v>
      </c>
      <c r="L90" s="58"/>
      <c r="M90" s="60"/>
    </row>
    <row r="91" spans="1:63">
      <c r="A91" s="20"/>
      <c r="B91" s="41" t="s">
        <v>143</v>
      </c>
      <c r="C91" s="41"/>
      <c r="D91" s="15"/>
      <c r="E91" s="15"/>
      <c r="F91" s="61"/>
      <c r="G91" s="61"/>
      <c r="H91" s="58"/>
      <c r="I91" s="58"/>
      <c r="J91" s="58"/>
      <c r="K91" s="62" t="s">
        <v>75</v>
      </c>
      <c r="L91" s="62"/>
      <c r="M91" s="60"/>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38">
        <v>1</v>
      </c>
      <c r="B92" s="28" t="s">
        <v>72</v>
      </c>
      <c r="C92" s="28"/>
      <c r="D92" s="45" t="s">
        <v>144</v>
      </c>
      <c r="E92" s="45"/>
      <c r="F92" s="347">
        <v>4311759.5701034479</v>
      </c>
      <c r="G92" s="44"/>
      <c r="H92" s="29" t="s">
        <v>54</v>
      </c>
      <c r="I92" s="30">
        <f>K167</f>
        <v>1</v>
      </c>
      <c r="J92" s="30"/>
      <c r="K92" s="110">
        <f t="shared" ref="K92:K99" si="1">F92*I92</f>
        <v>4311759.5701034479</v>
      </c>
      <c r="L92" s="64"/>
      <c r="M92" s="45"/>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22">
        <v>2</v>
      </c>
      <c r="B93" s="28" t="s">
        <v>145</v>
      </c>
      <c r="C93" s="28"/>
      <c r="D93" s="44" t="s">
        <v>146</v>
      </c>
      <c r="E93" s="44"/>
      <c r="F93" s="347">
        <v>455178</v>
      </c>
      <c r="G93" s="44"/>
      <c r="H93" s="29" t="s">
        <v>54</v>
      </c>
      <c r="I93" s="30">
        <f>K167</f>
        <v>1</v>
      </c>
      <c r="J93" s="30"/>
      <c r="K93" s="110">
        <f t="shared" si="1"/>
        <v>455178</v>
      </c>
      <c r="L93" s="64"/>
      <c r="M93" s="44"/>
    </row>
    <row r="94" spans="1:63">
      <c r="A94" s="22">
        <v>3</v>
      </c>
      <c r="B94" s="28" t="s">
        <v>147</v>
      </c>
      <c r="C94" s="28"/>
      <c r="D94" s="44" t="s">
        <v>148</v>
      </c>
      <c r="E94" s="44"/>
      <c r="F94" s="347">
        <v>0</v>
      </c>
      <c r="G94" s="44"/>
      <c r="H94" s="29" t="s">
        <v>54</v>
      </c>
      <c r="I94" s="30">
        <f>K167</f>
        <v>1</v>
      </c>
      <c r="J94" s="30"/>
      <c r="K94" s="110">
        <f t="shared" si="1"/>
        <v>0</v>
      </c>
      <c r="L94" s="64"/>
      <c r="M94" s="44"/>
    </row>
    <row r="95" spans="1:63">
      <c r="A95" s="22">
        <v>4</v>
      </c>
      <c r="B95" s="8" t="s">
        <v>149</v>
      </c>
      <c r="C95" s="8"/>
      <c r="D95" s="44" t="s">
        <v>150</v>
      </c>
      <c r="E95" s="44"/>
      <c r="F95" s="347">
        <v>2548612.6981016933</v>
      </c>
      <c r="G95" s="44"/>
      <c r="H95" s="29" t="s">
        <v>85</v>
      </c>
      <c r="I95" s="30">
        <f>K176</f>
        <v>1</v>
      </c>
      <c r="J95" s="30"/>
      <c r="K95" s="110">
        <f t="shared" si="1"/>
        <v>2548612.6981016933</v>
      </c>
      <c r="L95" s="6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22">
        <v>5</v>
      </c>
      <c r="B96" s="28" t="s">
        <v>151</v>
      </c>
      <c r="C96" s="28"/>
      <c r="D96" s="65" t="s">
        <v>152</v>
      </c>
      <c r="E96" s="44"/>
      <c r="F96" s="347">
        <v>0</v>
      </c>
      <c r="G96" s="44"/>
      <c r="H96" s="29" t="s">
        <v>85</v>
      </c>
      <c r="I96" s="30">
        <f>K176</f>
        <v>1</v>
      </c>
      <c r="J96" s="30"/>
      <c r="K96" s="64">
        <f t="shared" si="1"/>
        <v>0</v>
      </c>
      <c r="L96" s="6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22">
        <v>6</v>
      </c>
      <c r="B97" s="66" t="s">
        <v>153</v>
      </c>
      <c r="C97" s="28"/>
      <c r="D97" s="44" t="s">
        <v>154</v>
      </c>
      <c r="E97" s="44"/>
      <c r="F97" s="347">
        <v>0</v>
      </c>
      <c r="G97" s="44"/>
      <c r="H97" s="29" t="s">
        <v>85</v>
      </c>
      <c r="I97" s="30">
        <f>K176</f>
        <v>1</v>
      </c>
      <c r="J97" s="30"/>
      <c r="K97" s="64">
        <f t="shared" si="1"/>
        <v>0</v>
      </c>
      <c r="L97" s="64"/>
      <c r="M97" s="44"/>
    </row>
    <row r="98" spans="1:63">
      <c r="A98" s="22">
        <v>7</v>
      </c>
      <c r="B98" s="28" t="s">
        <v>155</v>
      </c>
      <c r="C98" s="28"/>
      <c r="D98" s="44" t="s">
        <v>154</v>
      </c>
      <c r="E98" s="44"/>
      <c r="F98" s="347">
        <v>34892.409999999996</v>
      </c>
      <c r="G98" s="44"/>
      <c r="H98" s="29" t="s">
        <v>85</v>
      </c>
      <c r="I98" s="30">
        <f>K176</f>
        <v>1</v>
      </c>
      <c r="J98" s="30"/>
      <c r="K98" s="110">
        <f t="shared" si="1"/>
        <v>34892.409999999996</v>
      </c>
      <c r="L98" s="64"/>
      <c r="M98" s="44"/>
    </row>
    <row r="99" spans="1:63">
      <c r="A99" s="22">
        <v>8</v>
      </c>
      <c r="B99" s="28" t="s">
        <v>156</v>
      </c>
      <c r="C99" s="28"/>
      <c r="D99" s="7" t="s">
        <v>154</v>
      </c>
      <c r="E99" s="44"/>
      <c r="F99" s="347">
        <v>0</v>
      </c>
      <c r="G99" s="44"/>
      <c r="H99" s="29" t="s">
        <v>85</v>
      </c>
      <c r="I99" s="30">
        <f>K176</f>
        <v>1</v>
      </c>
      <c r="J99" s="30"/>
      <c r="K99" s="110">
        <f t="shared" si="1"/>
        <v>0</v>
      </c>
      <c r="L99" s="6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67">
        <v>9</v>
      </c>
      <c r="B100" s="8"/>
      <c r="C100" s="8"/>
      <c r="D100" s="44"/>
      <c r="E100" s="44"/>
      <c r="F100" s="68"/>
      <c r="G100" s="44"/>
      <c r="H100" s="29"/>
      <c r="I100" s="44"/>
      <c r="J100" s="44"/>
      <c r="K100" s="110"/>
      <c r="L100" s="69"/>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22">
        <v>10</v>
      </c>
      <c r="B101" s="28" t="s">
        <v>157</v>
      </c>
      <c r="C101" s="28"/>
      <c r="D101" s="44" t="s">
        <v>158</v>
      </c>
      <c r="E101" s="44"/>
      <c r="F101" s="347">
        <f>F98</f>
        <v>34892.409999999996</v>
      </c>
      <c r="G101" s="44"/>
      <c r="H101" s="29" t="s">
        <v>54</v>
      </c>
      <c r="I101" s="30">
        <f>K167</f>
        <v>1</v>
      </c>
      <c r="J101" s="30"/>
      <c r="K101" s="110">
        <f>F101*I101</f>
        <v>34892.409999999996</v>
      </c>
      <c r="L101" s="64"/>
      <c r="M101" s="44"/>
    </row>
    <row r="102" spans="1:63">
      <c r="A102" s="67">
        <v>11</v>
      </c>
      <c r="B102" s="8"/>
      <c r="C102" s="8"/>
      <c r="D102" s="44"/>
      <c r="E102" s="44"/>
      <c r="F102" s="112"/>
      <c r="G102" s="44"/>
      <c r="H102" s="29"/>
      <c r="I102" s="44"/>
      <c r="J102" s="44"/>
      <c r="K102" s="110"/>
      <c r="L102" s="69"/>
      <c r="M102" s="44"/>
    </row>
    <row r="103" spans="1:63">
      <c r="A103" s="22">
        <v>12</v>
      </c>
      <c r="B103" s="28" t="s">
        <v>159</v>
      </c>
      <c r="C103" s="28"/>
      <c r="D103" s="44" t="s">
        <v>160</v>
      </c>
      <c r="E103" s="44"/>
      <c r="F103" s="347">
        <v>0</v>
      </c>
      <c r="G103" s="44"/>
      <c r="H103" s="29" t="s">
        <v>64</v>
      </c>
      <c r="I103" s="116">
        <v>1</v>
      </c>
      <c r="J103" s="30"/>
      <c r="K103" s="110">
        <f>F103*I103</f>
        <v>0</v>
      </c>
      <c r="L103" s="6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22">
        <v>13</v>
      </c>
      <c r="B104" s="8" t="s">
        <v>161</v>
      </c>
      <c r="C104" s="8"/>
      <c r="D104" s="44"/>
      <c r="E104" s="44"/>
      <c r="F104" s="112"/>
      <c r="G104" s="44"/>
      <c r="H104" s="29"/>
      <c r="I104" s="113"/>
      <c r="J104" s="44"/>
      <c r="K104" s="110"/>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22">
        <v>14</v>
      </c>
      <c r="B105" s="28" t="s">
        <v>162</v>
      </c>
      <c r="C105" s="28"/>
      <c r="D105" s="44" t="s">
        <v>163</v>
      </c>
      <c r="E105" s="44"/>
      <c r="F105" s="347">
        <v>401376</v>
      </c>
      <c r="G105" s="44"/>
      <c r="H105" s="29" t="s">
        <v>64</v>
      </c>
      <c r="I105" s="116">
        <v>1</v>
      </c>
      <c r="J105" s="30"/>
      <c r="K105" s="110">
        <f>F105*I105</f>
        <v>401376</v>
      </c>
      <c r="L105" s="64"/>
      <c r="M105" s="44"/>
    </row>
    <row r="106" spans="1:63">
      <c r="A106" s="22">
        <v>15</v>
      </c>
      <c r="B106" s="70" t="s">
        <v>164</v>
      </c>
      <c r="C106" s="28"/>
      <c r="D106" s="7" t="s">
        <v>165</v>
      </c>
      <c r="E106" s="44"/>
      <c r="F106" s="347">
        <f>F93-F105</f>
        <v>53802</v>
      </c>
      <c r="G106" s="44"/>
      <c r="H106" s="29" t="s">
        <v>54</v>
      </c>
      <c r="I106" s="116">
        <f>K167</f>
        <v>1</v>
      </c>
      <c r="J106" s="30"/>
      <c r="K106" s="110">
        <f>F106*I106</f>
        <v>53802</v>
      </c>
      <c r="L106" s="64"/>
      <c r="M106" s="44"/>
    </row>
    <row r="107" spans="1:63">
      <c r="A107" s="22">
        <v>16</v>
      </c>
      <c r="B107" s="8" t="s">
        <v>166</v>
      </c>
      <c r="C107" s="8"/>
      <c r="D107" s="65" t="s">
        <v>167</v>
      </c>
      <c r="E107" s="65"/>
      <c r="F107" s="732">
        <f>SUM(F105:F106)</f>
        <v>455178</v>
      </c>
      <c r="G107" s="68"/>
      <c r="H107" s="29"/>
      <c r="I107" s="113"/>
      <c r="J107" s="44"/>
      <c r="K107" s="110">
        <f>SUM(K105:K106)</f>
        <v>455178</v>
      </c>
      <c r="L107" s="6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22">
        <v>17</v>
      </c>
      <c r="B108" s="8" t="s">
        <v>168</v>
      </c>
      <c r="C108" s="8"/>
      <c r="D108" s="994" t="s">
        <v>169</v>
      </c>
      <c r="E108" s="44"/>
      <c r="F108" s="110">
        <f>F92+F95+F101+F102+F103+F107-F93-F94-SUM(F96:F100)</f>
        <v>6860372.2682051416</v>
      </c>
      <c r="G108" s="64"/>
      <c r="H108" s="29"/>
      <c r="I108" s="113"/>
      <c r="J108" s="44"/>
      <c r="K108" s="354">
        <f>K92+K95+K101+K102+K103+K107-K93-K94-SUM(K96:K100)</f>
        <v>6860372.2682051416</v>
      </c>
      <c r="L108" s="110"/>
      <c r="M108" s="110"/>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22"/>
      <c r="B109" s="8"/>
      <c r="C109" s="8"/>
      <c r="D109" s="995"/>
      <c r="E109" s="44"/>
      <c r="F109" s="68"/>
      <c r="G109" s="44"/>
      <c r="H109" s="29"/>
      <c r="I109" s="113"/>
      <c r="J109" s="44"/>
      <c r="K109" s="110"/>
      <c r="L109" s="110"/>
      <c r="M109" s="110"/>
    </row>
    <row r="110" spans="1:63">
      <c r="A110" s="22">
        <v>18</v>
      </c>
      <c r="B110" s="8" t="s">
        <v>170</v>
      </c>
      <c r="C110" s="8"/>
      <c r="D110" s="44" t="s">
        <v>74</v>
      </c>
      <c r="E110" s="44"/>
      <c r="F110" s="8"/>
      <c r="G110" s="44"/>
      <c r="H110" s="29"/>
      <c r="I110" s="113"/>
      <c r="J110" s="44"/>
      <c r="K110" s="110"/>
      <c r="L110" s="110"/>
      <c r="M110" s="110"/>
    </row>
    <row r="111" spans="1:63">
      <c r="A111" s="22">
        <v>19</v>
      </c>
      <c r="B111" s="28" t="s">
        <v>79</v>
      </c>
      <c r="C111" s="28"/>
      <c r="D111" s="44" t="s">
        <v>171</v>
      </c>
      <c r="E111" s="44"/>
      <c r="F111" s="347">
        <f>'Att 4 - Rate Base'!J23-'Att 4 - Rate Base'!J11</f>
        <v>4474404.7264560517</v>
      </c>
      <c r="G111" s="44"/>
      <c r="H111" s="29" t="s">
        <v>54</v>
      </c>
      <c r="I111" s="116">
        <f>K167</f>
        <v>1</v>
      </c>
      <c r="J111" s="30"/>
      <c r="K111" s="110">
        <f>F111*I111</f>
        <v>4474404.7264560517</v>
      </c>
      <c r="L111" s="110"/>
      <c r="M111" s="110"/>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22">
        <v>20</v>
      </c>
      <c r="B112" s="28" t="s">
        <v>83</v>
      </c>
      <c r="C112" s="28"/>
      <c r="D112" s="44" t="s">
        <v>172</v>
      </c>
      <c r="E112" s="44"/>
      <c r="F112" s="347">
        <f>'Att 4 - Rate Base'!K23-'Att 4 - Rate Base'!K11</f>
        <v>104030.36447999996</v>
      </c>
      <c r="G112" s="44"/>
      <c r="H112" s="29" t="s">
        <v>85</v>
      </c>
      <c r="I112" s="116">
        <f>K176</f>
        <v>1</v>
      </c>
      <c r="J112" s="30"/>
      <c r="K112" s="110">
        <f>F112*I112</f>
        <v>104030.36447999996</v>
      </c>
      <c r="L112" s="110"/>
      <c r="M112" s="110"/>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22">
        <v>21</v>
      </c>
      <c r="B113" s="28" t="s">
        <v>173</v>
      </c>
      <c r="C113" s="28"/>
      <c r="D113" s="44" t="s">
        <v>174</v>
      </c>
      <c r="E113" s="44"/>
      <c r="F113" s="348">
        <v>0</v>
      </c>
      <c r="G113" s="44"/>
      <c r="H113" s="29" t="s">
        <v>64</v>
      </c>
      <c r="I113" s="116">
        <v>1</v>
      </c>
      <c r="J113" s="30"/>
      <c r="K113" s="110">
        <f>F113*I113</f>
        <v>0</v>
      </c>
      <c r="L113" s="110"/>
      <c r="M113" s="110"/>
    </row>
    <row r="114" spans="1:63">
      <c r="A114" s="22">
        <v>22</v>
      </c>
      <c r="B114" s="8" t="s">
        <v>175</v>
      </c>
      <c r="C114" s="8"/>
      <c r="D114" s="65" t="s">
        <v>176</v>
      </c>
      <c r="E114" s="65"/>
      <c r="F114" s="112">
        <f>SUM(F111:F113)</f>
        <v>4578435.0909360517</v>
      </c>
      <c r="G114" s="44"/>
      <c r="H114" s="29"/>
      <c r="I114" s="44"/>
      <c r="J114" s="44"/>
      <c r="K114" s="354">
        <f>SUM(K111:K113)</f>
        <v>4578435.0909360517</v>
      </c>
      <c r="L114" s="110"/>
      <c r="M114" s="110"/>
    </row>
    <row r="115" spans="1:63">
      <c r="A115" s="22"/>
      <c r="B115" s="8"/>
      <c r="C115" s="8"/>
      <c r="D115" s="44"/>
      <c r="E115" s="44"/>
      <c r="F115" s="68"/>
      <c r="G115" s="44"/>
      <c r="H115" s="29"/>
      <c r="I115" s="44"/>
      <c r="J115" s="44"/>
      <c r="K115" s="110"/>
      <c r="L115" s="110"/>
      <c r="M115" s="110"/>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22">
        <v>23</v>
      </c>
      <c r="B116" s="8" t="s">
        <v>177</v>
      </c>
      <c r="C116" s="8"/>
      <c r="D116" s="44"/>
      <c r="E116" s="44"/>
      <c r="F116" s="8"/>
      <c r="G116" s="44"/>
      <c r="H116" s="29"/>
      <c r="I116" s="44"/>
      <c r="J116" s="44"/>
      <c r="K116" s="110"/>
      <c r="L116" s="110"/>
      <c r="M116" s="110"/>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22">
        <v>24</v>
      </c>
      <c r="B117" s="28" t="s">
        <v>178</v>
      </c>
      <c r="C117" s="28"/>
      <c r="D117" s="44"/>
      <c r="E117" s="44"/>
      <c r="F117" s="8"/>
      <c r="G117" s="44"/>
      <c r="H117" s="29"/>
      <c r="I117" s="44"/>
      <c r="J117" s="44"/>
      <c r="K117" s="110"/>
      <c r="L117" s="110"/>
      <c r="M117" s="110"/>
    </row>
    <row r="118" spans="1:63">
      <c r="A118" s="22">
        <v>25</v>
      </c>
      <c r="B118" s="72" t="s">
        <v>179</v>
      </c>
      <c r="C118" s="72"/>
      <c r="D118" s="65" t="s">
        <v>180</v>
      </c>
      <c r="E118" s="44"/>
      <c r="F118" s="347">
        <v>156292.3738995</v>
      </c>
      <c r="G118" s="44"/>
      <c r="H118" s="29" t="s">
        <v>85</v>
      </c>
      <c r="I118" s="30">
        <f>K176</f>
        <v>1</v>
      </c>
      <c r="J118" s="30"/>
      <c r="K118" s="110">
        <f>F118*I118</f>
        <v>156292.3738995</v>
      </c>
      <c r="L118" s="110"/>
      <c r="M118" s="110"/>
    </row>
    <row r="119" spans="1:63" ht="24">
      <c r="A119" s="23">
        <v>26</v>
      </c>
      <c r="B119" s="73" t="s">
        <v>181</v>
      </c>
      <c r="C119" s="72"/>
      <c r="D119" s="65" t="s">
        <v>180</v>
      </c>
      <c r="E119" s="44"/>
      <c r="F119" s="63">
        <v>0</v>
      </c>
      <c r="G119" s="44"/>
      <c r="H119" s="29" t="s">
        <v>85</v>
      </c>
      <c r="I119" s="30">
        <f>K176</f>
        <v>1</v>
      </c>
      <c r="J119" s="30"/>
      <c r="K119" s="110">
        <f>F119*I119</f>
        <v>0</v>
      </c>
      <c r="L119" s="110"/>
      <c r="M119" s="110"/>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23">
        <v>27</v>
      </c>
      <c r="B120" s="28" t="s">
        <v>182</v>
      </c>
      <c r="C120" s="28"/>
      <c r="D120" s="7"/>
      <c r="E120" s="44"/>
      <c r="F120" s="8"/>
      <c r="G120" s="44"/>
      <c r="H120" s="29"/>
      <c r="I120" s="44"/>
      <c r="J120" s="44"/>
      <c r="K120" s="110"/>
      <c r="L120" s="110"/>
      <c r="M120" s="110"/>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22">
        <v>28</v>
      </c>
      <c r="B121" s="72" t="s">
        <v>183</v>
      </c>
      <c r="C121" s="72"/>
      <c r="D121" s="65" t="s">
        <v>180</v>
      </c>
      <c r="E121" s="44"/>
      <c r="F121" s="347">
        <v>1910144.25</v>
      </c>
      <c r="G121" s="44"/>
      <c r="H121" s="29" t="s">
        <v>137</v>
      </c>
      <c r="I121" s="30">
        <f>I43</f>
        <v>1</v>
      </c>
      <c r="J121" s="30"/>
      <c r="K121" s="110">
        <f>F121*I121</f>
        <v>1910144.25</v>
      </c>
      <c r="L121" s="110"/>
      <c r="M121" s="110"/>
    </row>
    <row r="122" spans="1:63">
      <c r="A122" s="22">
        <v>29</v>
      </c>
      <c r="B122" s="72" t="s">
        <v>184</v>
      </c>
      <c r="C122" s="72"/>
      <c r="D122" s="65" t="s">
        <v>180</v>
      </c>
      <c r="E122" s="44"/>
      <c r="F122" s="347">
        <v>0</v>
      </c>
      <c r="G122" s="44"/>
      <c r="H122" s="29" t="s">
        <v>137</v>
      </c>
      <c r="I122" s="30">
        <f>I43</f>
        <v>1</v>
      </c>
      <c r="J122" s="47"/>
      <c r="K122" s="110">
        <f>F122*I122</f>
        <v>0</v>
      </c>
      <c r="L122" s="110"/>
      <c r="M122" s="110"/>
    </row>
    <row r="123" spans="1:63">
      <c r="A123" s="22">
        <v>30</v>
      </c>
      <c r="B123" s="72" t="s">
        <v>185</v>
      </c>
      <c r="C123" s="72"/>
      <c r="D123" s="65" t="s">
        <v>180</v>
      </c>
      <c r="E123" s="44"/>
      <c r="F123" s="347">
        <v>0</v>
      </c>
      <c r="G123" s="44"/>
      <c r="H123" s="29" t="s">
        <v>137</v>
      </c>
      <c r="I123" s="30">
        <f>I43</f>
        <v>1</v>
      </c>
      <c r="J123" s="30"/>
      <c r="K123" s="110">
        <f>F123*I123</f>
        <v>0</v>
      </c>
      <c r="L123" s="110"/>
      <c r="M123" s="110"/>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22">
        <v>31</v>
      </c>
      <c r="B124" s="72" t="s">
        <v>186</v>
      </c>
      <c r="C124" s="72"/>
      <c r="D124" s="65" t="s">
        <v>180</v>
      </c>
      <c r="E124" s="44"/>
      <c r="F124" s="348">
        <v>0</v>
      </c>
      <c r="G124" s="44"/>
      <c r="H124" s="29" t="s">
        <v>137</v>
      </c>
      <c r="I124" s="30">
        <f>I43</f>
        <v>1</v>
      </c>
      <c r="J124" s="30"/>
      <c r="K124" s="350">
        <f>F124*I124</f>
        <v>0</v>
      </c>
      <c r="L124" s="110"/>
      <c r="M124" s="110"/>
    </row>
    <row r="125" spans="1:63">
      <c r="A125" s="34">
        <v>32</v>
      </c>
      <c r="B125" s="13" t="s">
        <v>187</v>
      </c>
      <c r="C125" s="13"/>
      <c r="D125" s="53" t="s">
        <v>188</v>
      </c>
      <c r="E125" s="53"/>
      <c r="F125" s="110">
        <f>SUM(F118:F124)</f>
        <v>2066436.6238994999</v>
      </c>
      <c r="G125" s="44"/>
      <c r="H125" s="29"/>
      <c r="I125" s="53"/>
      <c r="J125" s="53"/>
      <c r="K125" s="110">
        <f>SUM(K118:K124)</f>
        <v>2066436.6238994999</v>
      </c>
      <c r="L125" s="110"/>
      <c r="M125" s="355"/>
    </row>
    <row r="126" spans="1:63">
      <c r="A126" s="34"/>
      <c r="B126" s="13"/>
      <c r="C126" s="13"/>
      <c r="D126" s="53"/>
      <c r="E126" s="53"/>
      <c r="F126" s="112"/>
      <c r="G126" s="44"/>
      <c r="H126" s="29"/>
      <c r="I126" s="53"/>
      <c r="J126" s="53"/>
      <c r="K126" s="110"/>
      <c r="L126" s="110"/>
      <c r="M126" s="355"/>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34">
        <v>33</v>
      </c>
      <c r="B127" s="268" t="s">
        <v>189</v>
      </c>
      <c r="C127" s="13"/>
      <c r="D127" s="44" t="s">
        <v>190</v>
      </c>
      <c r="E127" s="44"/>
      <c r="G127" s="44"/>
      <c r="H127" s="29"/>
      <c r="I127" s="44"/>
      <c r="J127" s="44"/>
      <c r="K127" s="110"/>
      <c r="L127" s="110"/>
      <c r="M127" s="110"/>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34">
        <v>34</v>
      </c>
      <c r="B128" s="75" t="s">
        <v>191</v>
      </c>
      <c r="C128" s="28"/>
      <c r="D128" s="7"/>
      <c r="E128" s="44"/>
      <c r="F128" s="76">
        <f>1-(((1-F218)*(1-F217))/(1-F217*F218*F219))</f>
        <v>0.27983599999999997</v>
      </c>
      <c r="G128" s="44"/>
      <c r="H128" s="29"/>
      <c r="I128" s="44"/>
      <c r="J128" s="44"/>
      <c r="K128" s="110"/>
      <c r="L128" s="110"/>
      <c r="M128" s="110"/>
    </row>
    <row r="129" spans="1:63">
      <c r="A129" s="22">
        <v>35</v>
      </c>
      <c r="B129" s="28" t="s">
        <v>192</v>
      </c>
      <c r="C129" s="28"/>
      <c r="D129" s="111"/>
      <c r="E129" s="44"/>
      <c r="F129" s="77">
        <f>IFERROR(IF(F128=0,0,(F128/(1-F128))*(1-K181/K185)),0)</f>
        <v>0.23314625439163814</v>
      </c>
      <c r="G129" s="44"/>
      <c r="H129" s="29"/>
      <c r="I129" s="44"/>
      <c r="J129" s="44"/>
      <c r="K129" s="110"/>
      <c r="L129" s="110"/>
      <c r="M129" s="110"/>
    </row>
    <row r="130" spans="1:63">
      <c r="A130" s="22">
        <v>36</v>
      </c>
      <c r="B130" s="66" t="s">
        <v>193</v>
      </c>
      <c r="C130" s="70"/>
      <c r="D130" s="44"/>
      <c r="E130" s="44"/>
      <c r="F130" s="7"/>
      <c r="G130" s="44"/>
      <c r="H130" s="29"/>
      <c r="I130" s="44"/>
      <c r="J130" s="44"/>
      <c r="K130" s="44"/>
      <c r="L130" s="44"/>
      <c r="M130" s="4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22">
        <v>37</v>
      </c>
      <c r="B131" s="8"/>
      <c r="C131" s="8"/>
      <c r="D131" s="44"/>
      <c r="E131" s="44"/>
      <c r="F131" s="8"/>
      <c r="G131" s="44"/>
      <c r="H131" s="29"/>
      <c r="I131" s="44"/>
      <c r="J131" s="44"/>
      <c r="K131" s="44"/>
      <c r="L131" s="44"/>
      <c r="M131" s="4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22">
        <v>38</v>
      </c>
      <c r="B132" s="28" t="s">
        <v>194</v>
      </c>
      <c r="C132" s="28"/>
      <c r="D132" s="111"/>
      <c r="E132" s="44"/>
      <c r="F132" s="78">
        <f>1/(1-F128)</f>
        <v>1.3885726029071155</v>
      </c>
      <c r="G132" s="44"/>
      <c r="H132" s="29"/>
      <c r="I132" s="44"/>
      <c r="J132" s="44"/>
      <c r="K132" s="44"/>
      <c r="L132" s="44"/>
      <c r="M132" s="44"/>
    </row>
    <row r="133" spans="1:63">
      <c r="A133" s="22">
        <v>39</v>
      </c>
      <c r="B133" s="2" t="s">
        <v>195</v>
      </c>
      <c r="C133" s="456"/>
      <c r="D133" s="189" t="s">
        <v>196</v>
      </c>
      <c r="E133" s="44"/>
      <c r="F133" s="63">
        <v>0</v>
      </c>
      <c r="G133" s="44"/>
      <c r="H133" s="29"/>
      <c r="I133" s="44"/>
      <c r="J133" s="44"/>
      <c r="K133" s="44"/>
      <c r="L133" s="44"/>
      <c r="M133" s="44"/>
    </row>
    <row r="134" spans="1:63">
      <c r="A134" s="22">
        <v>40</v>
      </c>
      <c r="B134" s="2" t="s">
        <v>197</v>
      </c>
      <c r="C134" s="8"/>
      <c r="D134" s="65" t="s">
        <v>198</v>
      </c>
      <c r="E134" s="44"/>
      <c r="F134" s="63">
        <f>'Att 10 - Excess-Def Summary'!E25</f>
        <v>0</v>
      </c>
      <c r="G134" s="44"/>
      <c r="H134" s="29"/>
      <c r="I134" s="44"/>
      <c r="J134" s="44"/>
      <c r="K134" s="44"/>
      <c r="L134" s="44"/>
      <c r="M134" s="4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22">
        <v>41</v>
      </c>
      <c r="B135" s="2" t="s">
        <v>199</v>
      </c>
      <c r="C135" s="8"/>
      <c r="D135" s="189" t="s">
        <v>200</v>
      </c>
      <c r="E135" s="44"/>
      <c r="F135" s="347">
        <f>'WP - Perm Tax Diff'!F18</f>
        <v>97373.997215247102</v>
      </c>
      <c r="G135" s="44"/>
      <c r="H135" s="29"/>
      <c r="I135" s="44"/>
      <c r="J135" s="44"/>
      <c r="K135" s="44"/>
      <c r="L135" s="44"/>
      <c r="M135" s="4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22">
        <v>42</v>
      </c>
      <c r="B136" s="2" t="s">
        <v>201</v>
      </c>
      <c r="C136" s="8"/>
      <c r="D136" s="44" t="s">
        <v>202</v>
      </c>
      <c r="E136" s="44"/>
      <c r="F136" s="110">
        <f>F129*F143</f>
        <v>2845792.712441898</v>
      </c>
      <c r="G136" s="44"/>
      <c r="H136" s="29" t="s">
        <v>78</v>
      </c>
      <c r="I136" s="116">
        <v>0</v>
      </c>
      <c r="J136" s="30"/>
      <c r="K136" s="110">
        <f>F129*K143</f>
        <v>2845792.712441898</v>
      </c>
      <c r="L136" s="64"/>
      <c r="M136" s="44"/>
    </row>
    <row r="137" spans="1:63">
      <c r="A137" s="22">
        <v>43</v>
      </c>
      <c r="B137" s="2" t="s">
        <v>203</v>
      </c>
      <c r="C137" s="8"/>
      <c r="D137" s="65" t="s">
        <v>116</v>
      </c>
      <c r="E137" s="44"/>
      <c r="F137" s="347">
        <v>0</v>
      </c>
      <c r="G137" s="44"/>
      <c r="H137" s="29" t="s">
        <v>109</v>
      </c>
      <c r="I137" s="116">
        <f>I57</f>
        <v>1</v>
      </c>
      <c r="J137" s="30"/>
      <c r="K137" s="110">
        <f>F137*I137</f>
        <v>0</v>
      </c>
      <c r="L137" s="64"/>
      <c r="M137" s="44"/>
    </row>
    <row r="138" spans="1:63" ht="24">
      <c r="A138" s="22">
        <v>44</v>
      </c>
      <c r="B138" s="33" t="s">
        <v>204</v>
      </c>
      <c r="C138" s="2"/>
      <c r="D138" s="524" t="s">
        <v>205</v>
      </c>
      <c r="E138" s="44"/>
      <c r="F138" s="347">
        <f>'Att 10 - Excess-Def Summary'!G25</f>
        <v>0</v>
      </c>
      <c r="G138" s="44"/>
      <c r="H138" s="29" t="s">
        <v>109</v>
      </c>
      <c r="I138" s="116">
        <f>I57</f>
        <v>1</v>
      </c>
      <c r="J138" s="30"/>
      <c r="K138" s="110">
        <f>F138*I138</f>
        <v>0</v>
      </c>
      <c r="L138" s="64"/>
      <c r="M138" s="44"/>
    </row>
    <row r="139" spans="1:63">
      <c r="A139" s="22">
        <v>45</v>
      </c>
      <c r="B139" s="8" t="s">
        <v>206</v>
      </c>
      <c r="C139" s="8"/>
      <c r="D139" s="65" t="s">
        <v>200</v>
      </c>
      <c r="E139" s="44"/>
      <c r="F139" s="348">
        <f>F135*F132</f>
        <v>135210.86476864587</v>
      </c>
      <c r="G139" s="44"/>
      <c r="H139" s="29" t="s">
        <v>109</v>
      </c>
      <c r="I139" s="116">
        <f>I57</f>
        <v>1</v>
      </c>
      <c r="J139" s="30"/>
      <c r="K139" s="110">
        <f>F139*I139</f>
        <v>135210.86476864587</v>
      </c>
      <c r="L139" s="64"/>
      <c r="M139" s="4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22">
        <v>46</v>
      </c>
      <c r="B140" s="8" t="s">
        <v>207</v>
      </c>
      <c r="C140" s="8"/>
      <c r="D140" s="65" t="s">
        <v>208</v>
      </c>
      <c r="E140" s="44"/>
      <c r="F140" s="112">
        <f>SUM(F136:F139)</f>
        <v>2981003.5772105437</v>
      </c>
      <c r="G140" s="44"/>
      <c r="H140" s="29"/>
      <c r="I140" s="113"/>
      <c r="J140" s="44"/>
      <c r="K140" s="354">
        <f>SUM(K136:K139)</f>
        <v>2981003.5772105437</v>
      </c>
      <c r="L140" s="64"/>
      <c r="M140" s="44"/>
    </row>
    <row r="141" spans="1:63">
      <c r="A141" s="22"/>
      <c r="B141" s="8"/>
      <c r="C141" s="8"/>
      <c r="D141" s="65"/>
      <c r="E141" s="44"/>
      <c r="F141" s="68"/>
      <c r="G141" s="44"/>
      <c r="H141" s="29"/>
      <c r="I141" s="113"/>
      <c r="J141" s="44"/>
      <c r="K141" s="110"/>
      <c r="L141" s="64"/>
      <c r="M141" s="44"/>
    </row>
    <row r="142" spans="1:63">
      <c r="A142" s="22">
        <v>47</v>
      </c>
      <c r="B142" s="8" t="s">
        <v>209</v>
      </c>
      <c r="C142" s="8"/>
      <c r="D142" s="44"/>
      <c r="E142" s="44"/>
      <c r="F142" s="8"/>
      <c r="G142" s="44"/>
      <c r="H142" s="29"/>
      <c r="I142" s="113"/>
      <c r="J142" s="44"/>
      <c r="K142" s="110"/>
      <c r="L142" s="44"/>
      <c r="M142" s="4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22">
        <v>48</v>
      </c>
      <c r="B143" s="8" t="s">
        <v>210</v>
      </c>
      <c r="C143" s="8"/>
      <c r="D143" s="44" t="s">
        <v>211</v>
      </c>
      <c r="E143" s="44"/>
      <c r="F143" s="112">
        <f>F80*K185</f>
        <v>12206040.881366882</v>
      </c>
      <c r="G143" s="44"/>
      <c r="H143" s="29" t="s">
        <v>78</v>
      </c>
      <c r="I143" s="504">
        <v>0</v>
      </c>
      <c r="J143" s="8"/>
      <c r="K143" s="112">
        <f>K80*K185</f>
        <v>12206040.881366882</v>
      </c>
      <c r="L143" s="68"/>
      <c r="M143" s="8"/>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22"/>
      <c r="B144" s="2"/>
      <c r="C144" s="2"/>
      <c r="D144" s="65"/>
      <c r="E144" s="65"/>
      <c r="F144" s="352"/>
      <c r="G144" s="65"/>
      <c r="H144" s="106"/>
      <c r="I144" s="269"/>
      <c r="J144" s="8"/>
      <c r="K144" s="112"/>
      <c r="L144" s="68"/>
      <c r="M144" s="8"/>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272" t="s">
        <v>212</v>
      </c>
      <c r="B145" s="189" t="s">
        <v>213</v>
      </c>
      <c r="C145" s="189"/>
      <c r="D145" s="189" t="s">
        <v>214</v>
      </c>
      <c r="E145" s="189"/>
      <c r="F145" s="270">
        <f>F108+F114+F125+F140+F143</f>
        <v>28692288.441618122</v>
      </c>
      <c r="G145" s="271"/>
      <c r="H145" s="106" t="s">
        <v>78</v>
      </c>
      <c r="I145" s="269">
        <v>0</v>
      </c>
      <c r="J145" s="113"/>
      <c r="K145" s="114">
        <f>K108+K114+K125+K140+K143</f>
        <v>28692288.441618122</v>
      </c>
      <c r="L145" s="68"/>
      <c r="M145" s="8"/>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272"/>
      <c r="B146" s="189"/>
      <c r="C146" s="189"/>
      <c r="D146" s="189"/>
      <c r="E146" s="189"/>
      <c r="F146" s="270"/>
      <c r="G146" s="271"/>
      <c r="H146" s="272"/>
      <c r="I146" s="269"/>
      <c r="J146" s="113"/>
      <c r="K146" s="114"/>
      <c r="L146" s="68"/>
      <c r="M146" s="8"/>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ht="26.25" customHeight="1">
      <c r="A147" s="272" t="s">
        <v>215</v>
      </c>
      <c r="B147" s="304" t="s">
        <v>216</v>
      </c>
      <c r="C147" s="189"/>
      <c r="D147" s="304" t="s">
        <v>217</v>
      </c>
      <c r="E147" s="189"/>
      <c r="F147" s="270">
        <f>+'Att 1 - Project Rev Req'!G110+'Att 1 - Project Rev Req'!I110+'Att 1 - Project Rev Req'!K110</f>
        <v>-2430633.2813254627</v>
      </c>
      <c r="G147" s="271"/>
      <c r="H147" s="272" t="s">
        <v>64</v>
      </c>
      <c r="I147" s="273">
        <v>1</v>
      </c>
      <c r="J147" s="113"/>
      <c r="K147" s="114">
        <f>F147*I147</f>
        <v>-2430633.2813254627</v>
      </c>
      <c r="L147" s="68"/>
      <c r="M147" s="8"/>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267"/>
      <c r="B148" s="8"/>
      <c r="C148" s="8"/>
      <c r="D148" s="44"/>
      <c r="E148" s="44"/>
      <c r="F148" s="112"/>
      <c r="G148" s="68"/>
      <c r="H148" s="29"/>
      <c r="I148" s="8"/>
      <c r="J148" s="8"/>
      <c r="K148" s="112"/>
      <c r="L148" s="68"/>
      <c r="M148" s="8"/>
    </row>
    <row r="149" spans="1:63" ht="12.75" thickBot="1">
      <c r="A149" s="267">
        <v>49</v>
      </c>
      <c r="B149" s="8" t="s">
        <v>218</v>
      </c>
      <c r="C149" s="8"/>
      <c r="D149" s="65" t="s">
        <v>219</v>
      </c>
      <c r="E149" s="44"/>
      <c r="F149" s="353">
        <f>F108+F114+F125+F140+F143+F147</f>
        <v>26261655.160292659</v>
      </c>
      <c r="G149" s="44"/>
      <c r="H149" s="29"/>
      <c r="I149" s="8"/>
      <c r="J149" s="8"/>
      <c r="K149" s="353">
        <f>K108+K114+K125+K140+K143+K147</f>
        <v>26261655.160292659</v>
      </c>
      <c r="L149" s="68"/>
      <c r="M149" s="8"/>
    </row>
    <row r="150" spans="1:63" ht="12.75" thickTop="1">
      <c r="A150" s="22"/>
      <c r="B150" s="8"/>
      <c r="C150" s="8"/>
      <c r="D150" s="8"/>
      <c r="E150" s="8"/>
      <c r="F150" s="8"/>
      <c r="G150" s="44"/>
      <c r="H150" s="29"/>
      <c r="I150" s="8"/>
      <c r="J150" s="8"/>
      <c r="K150" s="112"/>
      <c r="L150" s="8"/>
      <c r="M150" s="8"/>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B151" s="2" t="s">
        <v>31</v>
      </c>
      <c r="C151" s="2"/>
      <c r="M151" s="39" t="s">
        <v>220</v>
      </c>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1003" t="s">
        <v>33</v>
      </c>
      <c r="B152" s="1003"/>
      <c r="C152" s="1003"/>
      <c r="D152" s="1003"/>
      <c r="E152" s="1003"/>
      <c r="F152" s="1003"/>
      <c r="G152" s="1003"/>
      <c r="H152" s="1003"/>
      <c r="I152" s="1003"/>
      <c r="J152" s="1003"/>
      <c r="K152" s="1003"/>
      <c r="L152" s="1003"/>
      <c r="M152" s="1003"/>
    </row>
    <row r="153" spans="1:63">
      <c r="A153" s="1001" t="s">
        <v>34</v>
      </c>
      <c r="B153" s="1001"/>
      <c r="C153" s="1001"/>
      <c r="D153" s="1001"/>
      <c r="E153" s="1001"/>
      <c r="F153" s="1001"/>
      <c r="G153" s="1001"/>
      <c r="H153" s="1001"/>
      <c r="I153" s="1001"/>
      <c r="J153" s="1001"/>
      <c r="K153" s="1001"/>
      <c r="L153" s="1001"/>
      <c r="M153" s="1001"/>
    </row>
    <row r="154" spans="1:63">
      <c r="A154" s="1002" t="str">
        <f>+A85</f>
        <v>LS Power Grid California, LLC</v>
      </c>
      <c r="B154" s="1003"/>
      <c r="C154" s="1003"/>
      <c r="D154" s="1003"/>
      <c r="E154" s="1003"/>
      <c r="F154" s="1003"/>
      <c r="G154" s="1003"/>
      <c r="H154" s="1003"/>
      <c r="I154" s="1003"/>
      <c r="J154" s="1003"/>
      <c r="K154" s="1003"/>
      <c r="L154" s="1003"/>
      <c r="M154" s="1003"/>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M155" s="40" t="str">
        <f>$M$5</f>
        <v>For the 12 months ended</v>
      </c>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M156" s="742" t="str">
        <f>$M$6</f>
        <v>12/31/2026</v>
      </c>
    </row>
    <row r="157" spans="1:63">
      <c r="M157" s="7"/>
    </row>
    <row r="158" spans="1:63">
      <c r="A158" s="10" t="s">
        <v>41</v>
      </c>
      <c r="B158" s="9" t="s">
        <v>36</v>
      </c>
      <c r="C158" s="9"/>
      <c r="D158" s="9" t="s">
        <v>37</v>
      </c>
      <c r="E158" s="9"/>
      <c r="F158" s="9" t="s">
        <v>38</v>
      </c>
      <c r="G158" s="9"/>
      <c r="H158" s="9"/>
      <c r="I158" s="9" t="s">
        <v>39</v>
      </c>
      <c r="J158" s="9"/>
      <c r="K158" s="9" t="s">
        <v>40</v>
      </c>
      <c r="L158" s="9"/>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79" t="s">
        <v>43</v>
      </c>
      <c r="B159" s="1004" t="s">
        <v>221</v>
      </c>
      <c r="C159" s="1004"/>
      <c r="D159" s="1004"/>
      <c r="E159" s="1004"/>
      <c r="F159" s="1004"/>
      <c r="G159" s="1004"/>
      <c r="H159" s="1004"/>
      <c r="I159" s="1004"/>
      <c r="J159" s="1004"/>
      <c r="K159" s="1004"/>
      <c r="L159" s="15"/>
      <c r="M159" s="16"/>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20"/>
      <c r="B160" s="8" t="s">
        <v>222</v>
      </c>
      <c r="C160" s="8"/>
      <c r="D160" s="44"/>
      <c r="E160" s="44"/>
      <c r="F160" s="8"/>
      <c r="G160" s="8"/>
      <c r="H160" s="8"/>
      <c r="I160" s="8"/>
      <c r="J160" s="8"/>
      <c r="K160" s="8"/>
      <c r="L160" s="8"/>
      <c r="M160" s="8"/>
    </row>
    <row r="161" spans="1:63">
      <c r="A161" s="22">
        <v>1</v>
      </c>
      <c r="B161" s="8" t="s">
        <v>223</v>
      </c>
      <c r="C161" s="8"/>
      <c r="D161" s="44" t="s">
        <v>224</v>
      </c>
      <c r="E161" s="44"/>
      <c r="F161" s="8"/>
      <c r="G161" s="8"/>
      <c r="H161" s="8"/>
      <c r="I161" s="8"/>
      <c r="J161" s="8"/>
      <c r="K161" s="112">
        <f>F40</f>
        <v>171070104.14230776</v>
      </c>
      <c r="L161" s="68"/>
      <c r="M161" s="8"/>
    </row>
    <row r="162" spans="1:63" ht="12" customHeight="1">
      <c r="A162" s="23">
        <v>2</v>
      </c>
      <c r="B162" s="188" t="s">
        <v>225</v>
      </c>
      <c r="C162" s="188"/>
      <c r="D162" s="189" t="s">
        <v>226</v>
      </c>
      <c r="E162" s="65"/>
      <c r="F162" s="8"/>
      <c r="G162" s="8"/>
      <c r="H162" s="8"/>
      <c r="I162" s="8"/>
      <c r="J162" s="8"/>
      <c r="K162" s="347">
        <v>0</v>
      </c>
      <c r="L162" s="68"/>
      <c r="M162" s="8"/>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ht="24">
      <c r="A163" s="56">
        <v>3</v>
      </c>
      <c r="B163" s="188" t="s">
        <v>227</v>
      </c>
      <c r="C163" s="190"/>
      <c r="D163" s="190" t="s">
        <v>228</v>
      </c>
      <c r="E163" s="44"/>
      <c r="F163" s="8"/>
      <c r="G163" s="8"/>
      <c r="H163" s="8"/>
      <c r="I163" s="8"/>
      <c r="J163" s="8"/>
      <c r="K163" s="348">
        <v>0</v>
      </c>
      <c r="L163" s="68"/>
      <c r="M163" s="8"/>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23"/>
      <c r="B164" s="8"/>
      <c r="C164" s="8"/>
      <c r="D164" s="44"/>
      <c r="E164" s="44"/>
      <c r="F164" s="8"/>
      <c r="G164" s="8"/>
      <c r="H164" s="8"/>
      <c r="I164" s="8"/>
      <c r="J164" s="8"/>
      <c r="K164" s="112"/>
      <c r="L164" s="8"/>
      <c r="M164" s="8"/>
    </row>
    <row r="165" spans="1:63">
      <c r="A165" s="34">
        <v>4</v>
      </c>
      <c r="B165" s="13" t="s">
        <v>229</v>
      </c>
      <c r="C165" s="13"/>
      <c r="D165" s="53" t="s">
        <v>230</v>
      </c>
      <c r="E165" s="53"/>
      <c r="F165" s="13"/>
      <c r="G165" s="13"/>
      <c r="H165" s="13"/>
      <c r="I165" s="13"/>
      <c r="J165" s="13"/>
      <c r="K165" s="112">
        <f>K161-K162-K163</f>
        <v>171070104.14230776</v>
      </c>
      <c r="L165" s="68"/>
      <c r="M165" s="13"/>
    </row>
    <row r="166" spans="1:63">
      <c r="A166" s="34"/>
      <c r="B166" s="13"/>
      <c r="C166" s="13"/>
      <c r="D166" s="53"/>
      <c r="E166" s="53"/>
      <c r="F166" s="13"/>
      <c r="G166" s="13"/>
      <c r="H166" s="13"/>
      <c r="I166" s="13"/>
      <c r="J166" s="13"/>
      <c r="K166" s="13"/>
      <c r="L166" s="13"/>
      <c r="M166" s="13"/>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34">
        <v>5</v>
      </c>
      <c r="B167" s="2" t="s">
        <v>231</v>
      </c>
      <c r="C167" s="8"/>
      <c r="D167" s="44" t="s">
        <v>232</v>
      </c>
      <c r="E167" s="44"/>
      <c r="F167" s="8"/>
      <c r="G167" s="8"/>
      <c r="H167" s="23"/>
      <c r="J167" s="39" t="s">
        <v>233</v>
      </c>
      <c r="K167" s="68">
        <f>IF(K161=0,1,K165/K161)</f>
        <v>1</v>
      </c>
      <c r="L167" s="81"/>
      <c r="M167" s="8"/>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34"/>
      <c r="B168" s="8"/>
      <c r="C168" s="8"/>
      <c r="D168" s="44"/>
      <c r="E168" s="44"/>
      <c r="F168" s="8"/>
      <c r="G168" s="8"/>
      <c r="H168" s="8"/>
      <c r="I168" s="8"/>
      <c r="J168" s="8"/>
      <c r="K168" s="8"/>
      <c r="L168" s="8"/>
      <c r="M168" s="8"/>
    </row>
    <row r="169" spans="1:63">
      <c r="A169" s="22">
        <v>6</v>
      </c>
      <c r="B169" s="8" t="s">
        <v>234</v>
      </c>
      <c r="C169" s="8"/>
      <c r="D169" s="45"/>
      <c r="E169" s="45"/>
      <c r="F169" s="8"/>
      <c r="G169" s="8"/>
      <c r="H169" s="8"/>
      <c r="I169" s="8"/>
      <c r="J169" s="8"/>
      <c r="K169" s="8"/>
      <c r="L169" s="8"/>
      <c r="M169" s="8"/>
    </row>
    <row r="170" spans="1:63">
      <c r="A170" s="22"/>
      <c r="B170" s="8"/>
      <c r="C170" s="8"/>
      <c r="D170" s="82" t="s">
        <v>235</v>
      </c>
      <c r="E170" s="82"/>
      <c r="F170" s="83" t="s">
        <v>236</v>
      </c>
      <c r="G170" s="83"/>
      <c r="H170" s="84" t="s">
        <v>54</v>
      </c>
      <c r="I170" s="83" t="s">
        <v>237</v>
      </c>
      <c r="J170" s="23"/>
      <c r="K170" s="8"/>
      <c r="L170" s="8"/>
      <c r="M170" s="8"/>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22">
        <v>7</v>
      </c>
      <c r="B171" s="8" t="s">
        <v>76</v>
      </c>
      <c r="C171" s="8"/>
      <c r="D171" s="44" t="s">
        <v>238</v>
      </c>
      <c r="E171" s="44"/>
      <c r="F171" s="63">
        <v>0</v>
      </c>
      <c r="G171" s="44"/>
      <c r="H171" s="116">
        <v>0</v>
      </c>
      <c r="I171" s="85">
        <f>F171*H171</f>
        <v>0</v>
      </c>
      <c r="J171" s="8"/>
      <c r="K171" s="8"/>
      <c r="L171" s="8"/>
      <c r="M171" s="8"/>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22">
        <v>8</v>
      </c>
      <c r="B172" s="8" t="s">
        <v>79</v>
      </c>
      <c r="C172" s="8"/>
      <c r="D172" s="44" t="s">
        <v>239</v>
      </c>
      <c r="E172" s="44"/>
      <c r="F172" s="63">
        <v>0</v>
      </c>
      <c r="G172" s="44"/>
      <c r="H172" s="775">
        <f>K167</f>
        <v>1</v>
      </c>
      <c r="I172" s="30">
        <f>F172*H172</f>
        <v>0</v>
      </c>
      <c r="J172" s="8"/>
      <c r="K172" s="8"/>
      <c r="L172" s="8"/>
      <c r="M172" s="8"/>
    </row>
    <row r="173" spans="1:63">
      <c r="A173" s="22">
        <v>9</v>
      </c>
      <c r="B173" s="8" t="s">
        <v>81</v>
      </c>
      <c r="C173" s="8"/>
      <c r="D173" s="44" t="s">
        <v>240</v>
      </c>
      <c r="E173" s="44"/>
      <c r="F173" s="63">
        <v>0</v>
      </c>
      <c r="G173" s="44"/>
      <c r="H173" s="116">
        <v>0</v>
      </c>
      <c r="I173" s="30">
        <f>F173*H173</f>
        <v>0</v>
      </c>
      <c r="J173" s="8"/>
      <c r="K173" s="23" t="s">
        <v>241</v>
      </c>
      <c r="L173" s="8"/>
      <c r="M173" s="8"/>
    </row>
    <row r="174" spans="1:63">
      <c r="A174" s="22">
        <v>10</v>
      </c>
      <c r="B174" s="8" t="s">
        <v>185</v>
      </c>
      <c r="C174" s="8"/>
      <c r="D174" s="44" t="s">
        <v>242</v>
      </c>
      <c r="E174" s="44"/>
      <c r="F174" s="71">
        <v>0</v>
      </c>
      <c r="G174" s="44"/>
      <c r="H174" s="116">
        <v>0</v>
      </c>
      <c r="I174" s="86">
        <f>F174*H174</f>
        <v>0</v>
      </c>
      <c r="J174" s="8"/>
      <c r="K174" s="83" t="s">
        <v>243</v>
      </c>
      <c r="L174" s="8"/>
      <c r="M174" s="8"/>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22"/>
      <c r="B175" s="8"/>
      <c r="C175" s="8"/>
      <c r="D175" s="44"/>
      <c r="E175" s="44"/>
      <c r="F175" s="68"/>
      <c r="G175" s="44"/>
      <c r="H175" s="8"/>
      <c r="I175" s="8"/>
      <c r="J175" s="8"/>
      <c r="K175" s="8"/>
      <c r="L175" s="8"/>
      <c r="M175" s="8"/>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23">
        <v>11</v>
      </c>
      <c r="B176" s="37" t="s">
        <v>244</v>
      </c>
      <c r="C176" s="37"/>
      <c r="D176" s="45" t="s">
        <v>245</v>
      </c>
      <c r="E176" s="45"/>
      <c r="F176" s="68">
        <f>SUM(F171:F174)</f>
        <v>0</v>
      </c>
      <c r="G176" s="68"/>
      <c r="H176" s="68"/>
      <c r="I176" s="68">
        <f>SUM(I171:I174)</f>
        <v>0</v>
      </c>
      <c r="J176" s="23" t="s">
        <v>246</v>
      </c>
      <c r="K176" s="116">
        <f>IF(F176=0,1,I176/F176)</f>
        <v>1</v>
      </c>
      <c r="L176" s="187" t="s">
        <v>246</v>
      </c>
      <c r="M176" s="118" t="s">
        <v>85</v>
      </c>
    </row>
    <row r="177" spans="1:64">
      <c r="A177" s="23"/>
      <c r="B177" s="37"/>
      <c r="C177" s="37"/>
      <c r="D177" s="45"/>
      <c r="E177" s="45"/>
      <c r="F177" s="64"/>
      <c r="G177" s="64"/>
      <c r="H177" s="45"/>
      <c r="I177" s="45"/>
      <c r="J177" s="45"/>
      <c r="K177" s="118"/>
      <c r="L177" s="118"/>
      <c r="M177" s="118"/>
      <c r="BL177" s="4"/>
    </row>
    <row r="178" spans="1:64">
      <c r="A178" s="22">
        <v>12</v>
      </c>
      <c r="B178" s="7" t="s">
        <v>247</v>
      </c>
      <c r="C178" s="8"/>
      <c r="D178" s="44"/>
      <c r="E178" s="44"/>
      <c r="F178" s="44"/>
      <c r="G178" s="44"/>
      <c r="H178" s="44"/>
      <c r="I178" s="44"/>
      <c r="J178" s="44"/>
      <c r="L178" s="44"/>
      <c r="M178" s="8"/>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row>
    <row r="179" spans="1:64">
      <c r="A179" s="22">
        <v>13</v>
      </c>
      <c r="B179" s="8"/>
      <c r="C179" s="8"/>
      <c r="D179" s="44"/>
      <c r="E179" s="44"/>
      <c r="F179" s="44"/>
      <c r="G179" s="44"/>
      <c r="H179" s="44"/>
      <c r="I179" s="44"/>
      <c r="J179" s="44"/>
      <c r="K179" s="29"/>
      <c r="L179" s="44"/>
      <c r="M179" s="8"/>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row>
    <row r="180" spans="1:64">
      <c r="A180" s="22">
        <v>14</v>
      </c>
      <c r="B180" s="8"/>
      <c r="C180" s="8"/>
      <c r="D180" s="44"/>
      <c r="E180" s="44"/>
      <c r="F180" s="87" t="s">
        <v>236</v>
      </c>
      <c r="G180" s="87"/>
      <c r="H180" s="87" t="s">
        <v>248</v>
      </c>
      <c r="I180" s="29" t="s">
        <v>249</v>
      </c>
      <c r="J180" s="44"/>
      <c r="K180" s="87" t="s">
        <v>250</v>
      </c>
      <c r="L180" s="44"/>
      <c r="M180" s="8"/>
      <c r="BL180" s="4"/>
    </row>
    <row r="181" spans="1:64">
      <c r="A181" s="22">
        <v>15</v>
      </c>
      <c r="B181" s="8" t="s">
        <v>251</v>
      </c>
      <c r="C181" s="8"/>
      <c r="D181" s="65" t="s">
        <v>252</v>
      </c>
      <c r="E181" s="44"/>
      <c r="F181" s="110">
        <f>'Att 5 - Return on Rate Base'!F21</f>
        <v>543909380.38697302</v>
      </c>
      <c r="G181" s="64"/>
      <c r="H181" s="88">
        <f>'Att 5 - Return on Rate Base'!G21</f>
        <v>0.55000000000000004</v>
      </c>
      <c r="I181" s="89">
        <f>'Att 5 - Return on Rate Base'!H21</f>
        <v>5.3453002064522442E-2</v>
      </c>
      <c r="J181" s="44"/>
      <c r="K181" s="89">
        <f>'Att 5 - Return on Rate Base'!I21</f>
        <v>2.9399151135487345E-2</v>
      </c>
      <c r="L181" s="29" t="s">
        <v>246</v>
      </c>
      <c r="M181" s="8" t="s">
        <v>253</v>
      </c>
      <c r="BL181" s="4"/>
    </row>
    <row r="182" spans="1:64">
      <c r="A182" s="22">
        <v>16</v>
      </c>
      <c r="B182" s="8" t="s">
        <v>254</v>
      </c>
      <c r="C182" s="8"/>
      <c r="D182" s="65" t="s">
        <v>255</v>
      </c>
      <c r="E182" s="44"/>
      <c r="F182" s="110">
        <f>'Att 5 - Return on Rate Base'!F22</f>
        <v>0</v>
      </c>
      <c r="G182" s="64"/>
      <c r="H182" s="88">
        <f>'Att 5 - Return on Rate Base'!G22</f>
        <v>0</v>
      </c>
      <c r="I182" s="89">
        <f>'Att 5 - Return on Rate Base'!H22</f>
        <v>0</v>
      </c>
      <c r="J182" s="44"/>
      <c r="K182" s="90">
        <f>'Att 5 - Return on Rate Base'!I22</f>
        <v>0</v>
      </c>
      <c r="L182" s="29"/>
      <c r="M182" s="8"/>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row>
    <row r="183" spans="1:64">
      <c r="A183" s="22">
        <v>17</v>
      </c>
      <c r="B183" s="8" t="s">
        <v>256</v>
      </c>
      <c r="C183" s="8"/>
      <c r="D183" s="65" t="s">
        <v>257</v>
      </c>
      <c r="E183" s="44"/>
      <c r="F183" s="350">
        <f>'Att 5 - Return on Rate Base'!F23</f>
        <v>445016765.77115977</v>
      </c>
      <c r="G183" s="74"/>
      <c r="H183" s="91">
        <f>'Att 5 - Return on Rate Base'!G23</f>
        <v>0.45</v>
      </c>
      <c r="I183" s="89">
        <f>'Att 5 - Return on Rate Base'!H23</f>
        <v>9.8000000000000004E-2</v>
      </c>
      <c r="J183" s="44"/>
      <c r="K183" s="92">
        <f>'Att 5 - Return on Rate Base'!I23</f>
        <v>4.41E-2</v>
      </c>
      <c r="L183" s="29"/>
      <c r="M183" s="8"/>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row>
    <row r="184" spans="1:64">
      <c r="A184" s="22"/>
      <c r="B184" s="8"/>
      <c r="C184" s="8"/>
      <c r="D184" s="44"/>
      <c r="E184" s="44"/>
      <c r="F184" s="110"/>
      <c r="G184" s="44"/>
      <c r="H184" s="44"/>
      <c r="I184" s="44"/>
      <c r="J184" s="44"/>
      <c r="K184" s="93"/>
      <c r="L184" s="29"/>
      <c r="M184" s="8"/>
      <c r="BL184" s="4"/>
    </row>
    <row r="185" spans="1:64">
      <c r="A185" s="34">
        <v>18</v>
      </c>
      <c r="B185" s="13" t="s">
        <v>258</v>
      </c>
      <c r="C185" s="13"/>
      <c r="D185" s="53" t="s">
        <v>259</v>
      </c>
      <c r="E185" s="53"/>
      <c r="F185" s="110">
        <f>SUM(F181:F183)</f>
        <v>988926146.15813279</v>
      </c>
      <c r="G185" s="64"/>
      <c r="H185" s="53"/>
      <c r="I185" s="53"/>
      <c r="J185" s="53"/>
      <c r="K185" s="94">
        <f>SUM(K181:K183)</f>
        <v>7.3499151135487342E-2</v>
      </c>
      <c r="L185" s="95" t="s">
        <v>246</v>
      </c>
      <c r="M185" s="13" t="s">
        <v>260</v>
      </c>
      <c r="BL185" s="4"/>
    </row>
    <row r="186" spans="1:64">
      <c r="A186" s="34"/>
      <c r="B186" s="13"/>
      <c r="C186" s="13"/>
      <c r="D186" s="53"/>
      <c r="E186" s="53"/>
      <c r="F186" s="53"/>
      <c r="G186" s="53"/>
      <c r="H186" s="53"/>
      <c r="I186" s="53"/>
      <c r="J186" s="53"/>
      <c r="K186" s="94"/>
      <c r="L186" s="52"/>
      <c r="M186" s="13"/>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row>
    <row r="187" spans="1:64">
      <c r="A187" s="22">
        <v>19</v>
      </c>
      <c r="B187" s="8" t="s">
        <v>48</v>
      </c>
      <c r="C187" s="8"/>
      <c r="D187" s="44"/>
      <c r="E187" s="44"/>
      <c r="F187" s="44"/>
      <c r="G187" s="44"/>
      <c r="H187" s="44"/>
      <c r="I187" s="44"/>
      <c r="J187" s="44"/>
      <c r="K187" s="84" t="s">
        <v>236</v>
      </c>
      <c r="L187" s="44"/>
      <c r="M187" s="8"/>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row>
    <row r="188" spans="1:64">
      <c r="A188" s="22"/>
      <c r="B188" s="8"/>
      <c r="C188" s="8"/>
      <c r="D188" s="44"/>
      <c r="E188" s="44"/>
      <c r="F188" s="44"/>
      <c r="G188" s="44"/>
      <c r="H188" s="44"/>
      <c r="I188" s="44"/>
      <c r="J188" s="44"/>
      <c r="K188" s="44"/>
      <c r="L188" s="44"/>
      <c r="M188" s="8"/>
      <c r="BL188" s="4"/>
    </row>
    <row r="189" spans="1:64" s="102" customFormat="1">
      <c r="A189" s="34">
        <v>20</v>
      </c>
      <c r="B189" s="189" t="s">
        <v>261</v>
      </c>
      <c r="C189" s="8"/>
      <c r="D189" s="96" t="s">
        <v>262</v>
      </c>
      <c r="E189" s="53"/>
      <c r="F189" s="44"/>
      <c r="G189" s="44"/>
      <c r="H189" s="44"/>
      <c r="I189" s="44"/>
      <c r="J189" s="44"/>
      <c r="K189" s="64">
        <f>'Att 9 - Revenue Credits'!F17</f>
        <v>0</v>
      </c>
      <c r="L189" s="44"/>
      <c r="M189" s="8"/>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101"/>
    </row>
    <row r="190" spans="1:64">
      <c r="A190" s="97"/>
      <c r="B190" s="513"/>
      <c r="C190" s="98"/>
      <c r="D190" s="99"/>
      <c r="E190" s="99"/>
      <c r="F190" s="100"/>
      <c r="G190" s="100"/>
      <c r="H190" s="100"/>
      <c r="I190" s="100"/>
      <c r="J190" s="100"/>
      <c r="K190" s="100"/>
      <c r="L190" s="100"/>
      <c r="M190" s="98"/>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row>
    <row r="191" spans="1:64">
      <c r="A191" s="34">
        <v>21</v>
      </c>
      <c r="B191" s="189" t="s">
        <v>263</v>
      </c>
      <c r="C191" s="8"/>
      <c r="D191" s="96" t="s">
        <v>264</v>
      </c>
      <c r="E191" s="53"/>
      <c r="F191" s="44"/>
      <c r="G191" s="44"/>
      <c r="H191" s="44"/>
      <c r="I191" s="44"/>
      <c r="J191" s="44"/>
      <c r="K191" s="64">
        <f>'Att 9 - Revenue Credits'!F29</f>
        <v>0</v>
      </c>
      <c r="L191" s="44"/>
      <c r="M191" s="8"/>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row>
    <row r="192" spans="1:64">
      <c r="A192" s="103"/>
      <c r="B192" s="113"/>
      <c r="C192" s="8"/>
      <c r="D192" s="8"/>
      <c r="E192" s="8"/>
      <c r="F192" s="8"/>
      <c r="G192" s="8"/>
      <c r="H192" s="8"/>
      <c r="I192" s="8"/>
      <c r="J192" s="8"/>
      <c r="K192" s="8"/>
      <c r="L192" s="8"/>
      <c r="M192" s="8"/>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row>
    <row r="193" spans="1:61">
      <c r="A193" s="118"/>
      <c r="B193" s="189" t="s">
        <v>31</v>
      </c>
      <c r="C193" s="189"/>
      <c r="D193" s="118"/>
      <c r="E193" s="118"/>
      <c r="F193" s="118"/>
      <c r="G193" s="118"/>
      <c r="H193" s="118"/>
      <c r="I193" s="118"/>
      <c r="J193" s="118"/>
      <c r="K193" s="118"/>
      <c r="L193" s="118"/>
      <c r="M193" s="505" t="s">
        <v>265</v>
      </c>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row>
    <row r="194" spans="1:61">
      <c r="A194" s="993" t="s">
        <v>33</v>
      </c>
      <c r="B194" s="993"/>
      <c r="C194" s="993"/>
      <c r="D194" s="993"/>
      <c r="E194" s="993"/>
      <c r="F194" s="993"/>
      <c r="G194" s="993"/>
      <c r="H194" s="993"/>
      <c r="I194" s="993"/>
      <c r="J194" s="993"/>
      <c r="K194" s="993"/>
      <c r="L194" s="993"/>
      <c r="M194" s="993"/>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row>
    <row r="195" spans="1:61">
      <c r="A195" s="1001" t="s">
        <v>34</v>
      </c>
      <c r="B195" s="1001"/>
      <c r="C195" s="1001"/>
      <c r="D195" s="1001"/>
      <c r="E195" s="1001"/>
      <c r="F195" s="1001"/>
      <c r="G195" s="1001"/>
      <c r="H195" s="1001"/>
      <c r="I195" s="1001"/>
      <c r="J195" s="1001"/>
      <c r="K195" s="1001"/>
      <c r="L195" s="1001"/>
      <c r="M195" s="1001"/>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row>
    <row r="196" spans="1:61">
      <c r="A196" s="1002" t="str">
        <f>+A154</f>
        <v>LS Power Grid California, LLC</v>
      </c>
      <c r="B196" s="1003"/>
      <c r="C196" s="1003"/>
      <c r="D196" s="1003"/>
      <c r="E196" s="1003"/>
      <c r="F196" s="1003"/>
      <c r="G196" s="1003"/>
      <c r="H196" s="1003"/>
      <c r="I196" s="1003"/>
      <c r="J196" s="1003"/>
      <c r="K196" s="1003"/>
      <c r="L196" s="1003"/>
      <c r="M196" s="1003"/>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row>
    <row r="197" spans="1:61">
      <c r="M197" s="40" t="str">
        <f>$M$5</f>
        <v>For the 12 months ended</v>
      </c>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row>
    <row r="198" spans="1:61">
      <c r="M198" s="742" t="str">
        <f>$M$6</f>
        <v>12/31/2026</v>
      </c>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row>
    <row r="199" spans="1:61">
      <c r="M199" s="7"/>
    </row>
    <row r="200" spans="1:61">
      <c r="A200" s="20"/>
      <c r="B200" s="1" t="s">
        <v>266</v>
      </c>
    </row>
    <row r="201" spans="1:61">
      <c r="A201" s="45"/>
      <c r="B201" s="45" t="s">
        <v>267</v>
      </c>
      <c r="C201" s="45"/>
      <c r="D201" s="45"/>
      <c r="E201" s="45"/>
      <c r="F201" s="45"/>
      <c r="G201" s="45"/>
      <c r="H201" s="45"/>
      <c r="I201" s="45"/>
      <c r="J201" s="45"/>
      <c r="K201" s="45"/>
      <c r="L201" s="45"/>
      <c r="M201" s="45"/>
    </row>
    <row r="202" spans="1:61">
      <c r="A202" s="45"/>
      <c r="B202" s="45"/>
      <c r="C202" s="45"/>
      <c r="D202" s="45"/>
      <c r="E202" s="45"/>
      <c r="F202" s="45"/>
      <c r="G202" s="45"/>
      <c r="H202" s="45"/>
      <c r="I202" s="45"/>
      <c r="J202" s="45"/>
      <c r="K202" s="45"/>
      <c r="L202" s="45"/>
      <c r="M202" s="45"/>
    </row>
    <row r="203" spans="1:61" ht="24.75" customHeight="1">
      <c r="A203" s="87" t="s">
        <v>268</v>
      </c>
      <c r="B203" s="45"/>
      <c r="C203" s="45"/>
      <c r="D203" s="45"/>
      <c r="E203" s="45"/>
      <c r="F203" s="45"/>
      <c r="G203" s="45"/>
      <c r="H203" s="45"/>
      <c r="I203" s="45"/>
      <c r="J203" s="45"/>
      <c r="K203" s="45"/>
      <c r="L203" s="45"/>
      <c r="M203" s="45"/>
    </row>
    <row r="204" spans="1:61" ht="24.75" customHeight="1">
      <c r="A204" s="29" t="s">
        <v>269</v>
      </c>
      <c r="B204" s="994" t="s">
        <v>270</v>
      </c>
      <c r="C204" s="994"/>
      <c r="D204" s="994"/>
      <c r="E204" s="994"/>
      <c r="F204" s="994"/>
      <c r="G204" s="994"/>
      <c r="H204" s="994"/>
      <c r="I204" s="994"/>
      <c r="J204" s="994"/>
      <c r="K204" s="994"/>
      <c r="L204" s="994"/>
      <c r="M204" s="994"/>
    </row>
    <row r="205" spans="1:61">
      <c r="A205" s="29" t="s">
        <v>271</v>
      </c>
      <c r="B205" s="999" t="s">
        <v>272</v>
      </c>
      <c r="C205" s="999"/>
      <c r="D205" s="999"/>
      <c r="E205" s="999"/>
      <c r="F205" s="999"/>
      <c r="G205" s="999"/>
      <c r="H205" s="999"/>
      <c r="I205" s="999"/>
      <c r="J205" s="999"/>
      <c r="K205" s="999"/>
      <c r="L205" s="999"/>
      <c r="M205" s="999"/>
    </row>
    <row r="206" spans="1:61" ht="13.5" customHeight="1">
      <c r="A206" s="29" t="s">
        <v>273</v>
      </c>
      <c r="B206" s="998" t="s">
        <v>274</v>
      </c>
      <c r="C206" s="998"/>
      <c r="D206" s="998"/>
      <c r="E206" s="998"/>
      <c r="F206" s="998"/>
      <c r="G206" s="998"/>
      <c r="H206" s="998"/>
      <c r="I206" s="998"/>
      <c r="J206" s="998"/>
      <c r="K206" s="998"/>
      <c r="L206" s="998"/>
      <c r="M206" s="998"/>
    </row>
    <row r="207" spans="1:61" ht="63.75" customHeight="1">
      <c r="A207" s="29" t="s">
        <v>275</v>
      </c>
      <c r="B207" s="996" t="s">
        <v>276</v>
      </c>
      <c r="C207" s="996"/>
      <c r="D207" s="996"/>
      <c r="E207" s="996"/>
      <c r="F207" s="996"/>
      <c r="G207" s="996"/>
      <c r="H207" s="996"/>
      <c r="I207" s="996"/>
      <c r="J207" s="996"/>
      <c r="K207" s="996"/>
      <c r="L207" s="996"/>
      <c r="M207" s="996"/>
    </row>
    <row r="208" spans="1:61" ht="49.5" customHeight="1">
      <c r="A208" s="29" t="s">
        <v>277</v>
      </c>
      <c r="B208" s="997" t="s">
        <v>278</v>
      </c>
      <c r="C208" s="997"/>
      <c r="D208" s="997"/>
      <c r="E208" s="997"/>
      <c r="F208" s="997"/>
      <c r="G208" s="997"/>
      <c r="H208" s="997"/>
      <c r="I208" s="997"/>
      <c r="J208" s="997"/>
      <c r="K208" s="997"/>
      <c r="L208" s="997"/>
      <c r="M208" s="997"/>
    </row>
    <row r="209" spans="1:13" ht="24.75" customHeight="1">
      <c r="A209" s="29" t="s">
        <v>279</v>
      </c>
      <c r="B209" s="994" t="s">
        <v>280</v>
      </c>
      <c r="C209" s="994"/>
      <c r="D209" s="994"/>
      <c r="E209" s="994"/>
      <c r="F209" s="994"/>
      <c r="G209" s="994"/>
      <c r="H209" s="994"/>
      <c r="I209" s="994"/>
      <c r="J209" s="994"/>
      <c r="K209" s="994"/>
      <c r="L209" s="994"/>
      <c r="M209" s="994"/>
    </row>
    <row r="210" spans="1:13" ht="12" customHeight="1">
      <c r="A210" s="29" t="s">
        <v>281</v>
      </c>
      <c r="B210" s="999" t="s">
        <v>282</v>
      </c>
      <c r="C210" s="999"/>
      <c r="D210" s="999"/>
      <c r="E210" s="999"/>
      <c r="F210" s="999"/>
      <c r="G210" s="999"/>
      <c r="H210" s="999"/>
      <c r="I210" s="999"/>
      <c r="J210" s="999"/>
      <c r="K210" s="999"/>
      <c r="L210" s="999"/>
      <c r="M210" s="999"/>
    </row>
    <row r="211" spans="1:13" ht="24" customHeight="1">
      <c r="A211" s="29" t="s">
        <v>283</v>
      </c>
      <c r="B211" s="994" t="s">
        <v>284</v>
      </c>
      <c r="C211" s="994"/>
      <c r="D211" s="994"/>
      <c r="E211" s="994"/>
      <c r="F211" s="994"/>
      <c r="G211" s="994"/>
      <c r="H211" s="994"/>
      <c r="I211" s="994"/>
      <c r="J211" s="994"/>
      <c r="K211" s="994"/>
      <c r="L211" s="994"/>
      <c r="M211" s="994"/>
    </row>
    <row r="212" spans="1:13" ht="26.25" customHeight="1">
      <c r="A212" s="29" t="s">
        <v>285</v>
      </c>
      <c r="B212" s="994" t="s">
        <v>286</v>
      </c>
      <c r="C212" s="994"/>
      <c r="D212" s="994"/>
      <c r="E212" s="994"/>
      <c r="F212" s="994"/>
      <c r="G212" s="994"/>
      <c r="H212" s="994"/>
      <c r="I212" s="994"/>
      <c r="J212" s="994"/>
      <c r="K212" s="994"/>
      <c r="L212" s="994"/>
      <c r="M212" s="994"/>
    </row>
    <row r="213" spans="1:13" ht="27" customHeight="1">
      <c r="A213" s="29" t="s">
        <v>287</v>
      </c>
      <c r="B213" s="994" t="s">
        <v>288</v>
      </c>
      <c r="C213" s="994"/>
      <c r="D213" s="994"/>
      <c r="E213" s="994"/>
      <c r="F213" s="994"/>
      <c r="G213" s="994"/>
      <c r="H213" s="994"/>
      <c r="I213" s="994"/>
      <c r="J213" s="994"/>
      <c r="K213" s="994"/>
      <c r="L213" s="994"/>
      <c r="M213" s="994"/>
    </row>
    <row r="214" spans="1:13">
      <c r="A214" s="29" t="s">
        <v>289</v>
      </c>
      <c r="B214" s="1000" t="s">
        <v>290</v>
      </c>
      <c r="C214" s="1000"/>
      <c r="D214" s="1000"/>
      <c r="E214" s="1000"/>
      <c r="F214" s="1000"/>
      <c r="G214" s="1000"/>
      <c r="H214" s="1000"/>
      <c r="I214" s="1000"/>
      <c r="J214" s="1000"/>
      <c r="K214" s="1000"/>
      <c r="L214" s="1000"/>
      <c r="M214" s="1000"/>
    </row>
    <row r="215" spans="1:13" ht="50.25" customHeight="1">
      <c r="A215" s="105" t="s">
        <v>291</v>
      </c>
      <c r="B215" s="997" t="s">
        <v>292</v>
      </c>
      <c r="C215" s="997"/>
      <c r="D215" s="997"/>
      <c r="E215" s="997"/>
      <c r="F215" s="997"/>
      <c r="G215" s="997"/>
      <c r="H215" s="997"/>
      <c r="I215" s="997"/>
      <c r="J215" s="997"/>
      <c r="K215" s="997"/>
      <c r="L215" s="997"/>
      <c r="M215" s="997"/>
    </row>
    <row r="216" spans="1:13" ht="30.75" customHeight="1">
      <c r="A216" s="29" t="s">
        <v>293</v>
      </c>
      <c r="B216" s="997" t="s">
        <v>294</v>
      </c>
      <c r="C216" s="997"/>
      <c r="D216" s="997"/>
      <c r="E216" s="997"/>
      <c r="F216" s="997"/>
      <c r="G216" s="997"/>
      <c r="H216" s="997"/>
      <c r="I216" s="997"/>
      <c r="J216" s="997"/>
      <c r="K216" s="997"/>
      <c r="L216" s="997"/>
      <c r="M216" s="997"/>
    </row>
    <row r="217" spans="1:13">
      <c r="A217" s="45"/>
      <c r="B217" s="115" t="s">
        <v>295</v>
      </c>
      <c r="C217" s="115"/>
      <c r="D217" s="113" t="s">
        <v>296</v>
      </c>
      <c r="E217" s="113"/>
      <c r="F217" s="425">
        <f>'WP - Tax Rates'!F14</f>
        <v>0.21</v>
      </c>
      <c r="G217" s="117"/>
      <c r="H217" s="44" t="s">
        <v>297</v>
      </c>
      <c r="I217" s="113"/>
      <c r="J217" s="113"/>
      <c r="K217" s="113"/>
      <c r="L217" s="113"/>
      <c r="M217" s="113"/>
    </row>
    <row r="218" spans="1:13">
      <c r="A218" s="45"/>
      <c r="B218" s="115"/>
      <c r="C218" s="118"/>
      <c r="D218" s="113" t="s">
        <v>298</v>
      </c>
      <c r="E218" s="113"/>
      <c r="F218" s="425">
        <f>'WP - Tax Rates'!F19</f>
        <v>8.8400000000000006E-2</v>
      </c>
      <c r="G218" s="117"/>
      <c r="H218" s="44" t="s">
        <v>299</v>
      </c>
      <c r="I218" s="113"/>
      <c r="J218" s="113"/>
      <c r="K218" s="113"/>
      <c r="L218" s="113"/>
      <c r="M218" s="113"/>
    </row>
    <row r="219" spans="1:13">
      <c r="A219" s="45"/>
      <c r="B219" s="115"/>
      <c r="C219" s="115"/>
      <c r="D219" s="113" t="s">
        <v>300</v>
      </c>
      <c r="E219" s="113"/>
      <c r="F219" s="425">
        <v>0</v>
      </c>
      <c r="G219" s="117"/>
      <c r="H219" s="44" t="s">
        <v>301</v>
      </c>
      <c r="I219" s="113"/>
      <c r="J219" s="113"/>
      <c r="K219" s="113"/>
      <c r="L219" s="113"/>
      <c r="M219" s="113"/>
    </row>
    <row r="220" spans="1:13" ht="38.25" customHeight="1">
      <c r="A220" s="106" t="s">
        <v>302</v>
      </c>
      <c r="B220" s="997" t="s">
        <v>303</v>
      </c>
      <c r="C220" s="997"/>
      <c r="D220" s="997"/>
      <c r="E220" s="997"/>
      <c r="F220" s="997"/>
      <c r="G220" s="997"/>
      <c r="H220" s="997"/>
      <c r="I220" s="997"/>
      <c r="J220" s="997"/>
      <c r="K220" s="997"/>
      <c r="L220" s="997"/>
      <c r="M220" s="997"/>
    </row>
    <row r="221" spans="1:13" ht="18" customHeight="1">
      <c r="A221" s="29" t="s">
        <v>304</v>
      </c>
      <c r="B221" s="1000" t="s">
        <v>305</v>
      </c>
      <c r="C221" s="1000"/>
      <c r="D221" s="1000"/>
      <c r="E221" s="1000"/>
      <c r="F221" s="1000"/>
      <c r="G221" s="1000"/>
      <c r="H221" s="1000"/>
      <c r="I221" s="1000"/>
      <c r="J221" s="1000"/>
      <c r="K221" s="1000"/>
      <c r="L221" s="1000"/>
      <c r="M221" s="1000"/>
    </row>
    <row r="222" spans="1:13" ht="65.25" customHeight="1">
      <c r="A222" s="29" t="s">
        <v>306</v>
      </c>
      <c r="B222" s="1008" t="s">
        <v>307</v>
      </c>
      <c r="C222" s="1008"/>
      <c r="D222" s="1008"/>
      <c r="E222" s="1008"/>
      <c r="F222" s="1008"/>
      <c r="G222" s="1008"/>
      <c r="H222" s="1008"/>
      <c r="I222" s="1008"/>
      <c r="J222" s="1008"/>
      <c r="K222" s="1008"/>
      <c r="L222" s="1008"/>
      <c r="M222" s="1008"/>
    </row>
    <row r="223" spans="1:13">
      <c r="A223" s="29" t="s">
        <v>260</v>
      </c>
      <c r="B223" s="997" t="s">
        <v>308</v>
      </c>
      <c r="C223" s="997"/>
      <c r="D223" s="997"/>
      <c r="E223" s="997"/>
      <c r="F223" s="997"/>
      <c r="G223" s="997"/>
      <c r="H223" s="997"/>
      <c r="I223" s="997"/>
      <c r="J223" s="997"/>
      <c r="K223" s="997"/>
      <c r="L223" s="997"/>
      <c r="M223" s="997"/>
    </row>
    <row r="224" spans="1:13" ht="27.75" customHeight="1">
      <c r="A224" s="29" t="s">
        <v>309</v>
      </c>
      <c r="B224" s="994" t="s">
        <v>310</v>
      </c>
      <c r="C224" s="994"/>
      <c r="D224" s="994"/>
      <c r="E224" s="994"/>
      <c r="F224" s="994"/>
      <c r="G224" s="994"/>
      <c r="H224" s="994"/>
      <c r="I224" s="994"/>
      <c r="J224" s="994"/>
      <c r="K224" s="994"/>
      <c r="L224" s="994"/>
      <c r="M224" s="994"/>
    </row>
    <row r="225" spans="1:13">
      <c r="A225" s="29" t="s">
        <v>311</v>
      </c>
      <c r="B225" s="1008" t="s">
        <v>312</v>
      </c>
      <c r="C225" s="1008"/>
      <c r="D225" s="1008"/>
      <c r="E225" s="1008"/>
      <c r="F225" s="1008"/>
      <c r="G225" s="1008"/>
      <c r="H225" s="1008"/>
      <c r="I225" s="1008"/>
      <c r="J225" s="1008"/>
      <c r="K225" s="1008"/>
      <c r="L225" s="1008"/>
      <c r="M225" s="1008"/>
    </row>
    <row r="226" spans="1:13">
      <c r="A226" s="29" t="s">
        <v>313</v>
      </c>
      <c r="B226" s="999" t="s">
        <v>314</v>
      </c>
      <c r="C226" s="999"/>
      <c r="D226" s="999"/>
      <c r="E226" s="999"/>
      <c r="F226" s="999"/>
      <c r="G226" s="999"/>
      <c r="H226" s="999"/>
      <c r="I226" s="999"/>
      <c r="J226" s="999"/>
      <c r="K226" s="999"/>
      <c r="L226" s="999"/>
      <c r="M226" s="999"/>
    </row>
    <row r="227" spans="1:13">
      <c r="A227" s="29" t="s">
        <v>315</v>
      </c>
      <c r="B227" s="999" t="s">
        <v>316</v>
      </c>
      <c r="C227" s="999"/>
      <c r="D227" s="999"/>
      <c r="E227" s="999"/>
      <c r="F227" s="999"/>
      <c r="G227" s="999"/>
      <c r="H227" s="999"/>
      <c r="I227" s="999"/>
      <c r="J227" s="999"/>
      <c r="K227" s="999"/>
      <c r="L227" s="999"/>
      <c r="M227" s="999"/>
    </row>
    <row r="228" spans="1:13" ht="27" customHeight="1">
      <c r="A228" s="29" t="s">
        <v>317</v>
      </c>
      <c r="B228" s="994" t="s">
        <v>318</v>
      </c>
      <c r="C228" s="994"/>
      <c r="D228" s="994"/>
      <c r="E228" s="994"/>
      <c r="F228" s="994"/>
      <c r="G228" s="994"/>
      <c r="H228" s="994"/>
      <c r="I228" s="994"/>
      <c r="J228" s="994"/>
      <c r="K228" s="994"/>
      <c r="L228" s="994"/>
      <c r="M228" s="994"/>
    </row>
    <row r="229" spans="1:13" ht="27.75" customHeight="1">
      <c r="A229" s="272" t="s">
        <v>319</v>
      </c>
      <c r="B229" s="994" t="s">
        <v>320</v>
      </c>
      <c r="C229" s="994"/>
      <c r="D229" s="994"/>
      <c r="E229" s="994"/>
      <c r="F229" s="994"/>
      <c r="G229" s="994"/>
      <c r="H229" s="994"/>
      <c r="I229" s="994"/>
      <c r="J229" s="994"/>
      <c r="K229" s="994"/>
      <c r="L229" s="994"/>
      <c r="M229" s="994"/>
    </row>
    <row r="230" spans="1:13" ht="119.25" customHeight="1">
      <c r="A230" s="272" t="s">
        <v>321</v>
      </c>
      <c r="B230" s="994" t="s">
        <v>322</v>
      </c>
      <c r="C230" s="994"/>
      <c r="D230" s="994"/>
      <c r="E230" s="994"/>
      <c r="F230" s="994"/>
      <c r="G230" s="994"/>
      <c r="H230" s="994"/>
      <c r="I230" s="994"/>
      <c r="J230" s="994"/>
      <c r="K230" s="994"/>
      <c r="L230" s="994"/>
      <c r="M230" s="994"/>
    </row>
    <row r="231" spans="1:13">
      <c r="A231" s="272"/>
      <c r="B231" s="994"/>
      <c r="C231" s="994"/>
      <c r="D231" s="994"/>
      <c r="E231" s="994"/>
      <c r="F231" s="994"/>
      <c r="G231" s="994"/>
      <c r="H231" s="994"/>
      <c r="I231" s="994"/>
      <c r="J231" s="994"/>
      <c r="K231" s="994"/>
      <c r="L231" s="994"/>
      <c r="M231" s="994"/>
    </row>
  </sheetData>
  <mergeCells count="45">
    <mergeCell ref="B231:M231"/>
    <mergeCell ref="A195:M195"/>
    <mergeCell ref="A196:M196"/>
    <mergeCell ref="B211:M211"/>
    <mergeCell ref="B210:M210"/>
    <mergeCell ref="B205:M205"/>
    <mergeCell ref="B212:M212"/>
    <mergeCell ref="B213:M213"/>
    <mergeCell ref="B228:M228"/>
    <mergeCell ref="B222:M222"/>
    <mergeCell ref="B209:M209"/>
    <mergeCell ref="B223:M223"/>
    <mergeCell ref="B225:M225"/>
    <mergeCell ref="B216:M216"/>
    <mergeCell ref="B220:M220"/>
    <mergeCell ref="A2:M2"/>
    <mergeCell ref="A3:M3"/>
    <mergeCell ref="A4:M4"/>
    <mergeCell ref="H13:I13"/>
    <mergeCell ref="A30:M30"/>
    <mergeCell ref="A31:M31"/>
    <mergeCell ref="A32:M32"/>
    <mergeCell ref="A154:M154"/>
    <mergeCell ref="B159:K159"/>
    <mergeCell ref="H37:I37"/>
    <mergeCell ref="A83:M83"/>
    <mergeCell ref="A84:M84"/>
    <mergeCell ref="A85:M85"/>
    <mergeCell ref="H90:I90"/>
    <mergeCell ref="A152:M152"/>
    <mergeCell ref="A153:M153"/>
    <mergeCell ref="A194:M194"/>
    <mergeCell ref="B230:M230"/>
    <mergeCell ref="D108:D109"/>
    <mergeCell ref="B207:M207"/>
    <mergeCell ref="B208:M208"/>
    <mergeCell ref="B206:M206"/>
    <mergeCell ref="B204:M204"/>
    <mergeCell ref="B226:M226"/>
    <mergeCell ref="B227:M227"/>
    <mergeCell ref="B224:M224"/>
    <mergeCell ref="B221:M221"/>
    <mergeCell ref="B214:M214"/>
    <mergeCell ref="B215:M215"/>
    <mergeCell ref="B229:M229"/>
  </mergeCells>
  <phoneticPr fontId="0" type="noConversion"/>
  <printOptions horizontalCentered="1"/>
  <pageMargins left="0.5" right="0.5" top="0.7" bottom="0.5" header="0.3" footer="0.3"/>
  <pageSetup scale="56" orientation="landscape" r:id="rId1"/>
  <rowBreaks count="5" manualBreakCount="5">
    <brk id="28" max="16383" man="1"/>
    <brk id="81" max="12" man="1"/>
    <brk id="150" max="12" man="1"/>
    <brk id="192" max="12" man="1"/>
    <brk id="2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126"/>
  <sheetViews>
    <sheetView view="pageBreakPreview" zoomScale="110" zoomScaleNormal="100" zoomScaleSheetLayoutView="110" workbookViewId="0"/>
  </sheetViews>
  <sheetFormatPr defaultColWidth="9.33203125" defaultRowHeight="12"/>
  <cols>
    <col min="1" max="1" width="6" style="123" customWidth="1"/>
    <col min="2" max="2" width="3.1640625" style="123" customWidth="1"/>
    <col min="3" max="3" width="34.5" style="1" customWidth="1"/>
    <col min="4" max="4" width="13.33203125" style="1" customWidth="1"/>
    <col min="5" max="5" width="15.83203125" style="1" customWidth="1"/>
    <col min="6" max="8" width="17.33203125" style="1" customWidth="1"/>
    <col min="9" max="10" width="15.6640625" style="1" customWidth="1"/>
    <col min="11" max="11" width="14.1640625" style="1" customWidth="1"/>
    <col min="12" max="13" width="12.83203125" style="1" customWidth="1"/>
    <col min="14" max="14" width="15.83203125" style="1" customWidth="1"/>
    <col min="15" max="16" width="9.33203125" style="1" customWidth="1"/>
    <col min="17" max="19" width="9.33203125" style="1"/>
    <col min="20" max="20" width="13" style="1" customWidth="1"/>
    <col min="21" max="16384" width="9.33203125" style="1"/>
  </cols>
  <sheetData>
    <row r="1" spans="1:13">
      <c r="A1" s="123" t="s">
        <v>323</v>
      </c>
      <c r="M1" s="39" t="s">
        <v>324</v>
      </c>
    </row>
    <row r="2" spans="1:13">
      <c r="M2" s="104" t="str">
        <f>'Appendix III'!$M$5&amp;" "&amp;'Appendix III'!$M$6</f>
        <v>For the 12 months ended 12/31/2026</v>
      </c>
    </row>
    <row r="3" spans="1:13">
      <c r="A3" s="1001" t="s">
        <v>325</v>
      </c>
      <c r="B3" s="1001"/>
      <c r="C3" s="1001"/>
      <c r="D3" s="1001"/>
      <c r="E3" s="1001"/>
      <c r="F3" s="1001"/>
      <c r="G3" s="1001"/>
      <c r="H3" s="1001"/>
      <c r="I3" s="1001"/>
      <c r="J3" s="1001"/>
      <c r="K3" s="1001"/>
      <c r="L3" s="1001"/>
      <c r="M3" s="1001"/>
    </row>
    <row r="4" spans="1:13">
      <c r="A4" s="1001" t="s">
        <v>10</v>
      </c>
      <c r="B4" s="1001"/>
      <c r="C4" s="1001"/>
      <c r="D4" s="1001"/>
      <c r="E4" s="1001"/>
      <c r="F4" s="1001"/>
      <c r="G4" s="1001"/>
      <c r="H4" s="1001"/>
      <c r="I4" s="1001"/>
      <c r="J4" s="1001"/>
      <c r="K4" s="1001"/>
      <c r="L4" s="1001"/>
      <c r="M4" s="1001"/>
    </row>
    <row r="5" spans="1:13">
      <c r="A5" s="1002" t="str">
        <f>+A46</f>
        <v>LS Power Grid California, LLC</v>
      </c>
      <c r="B5" s="1002"/>
      <c r="C5" s="1002"/>
      <c r="D5" s="1002"/>
      <c r="E5" s="1002"/>
      <c r="F5" s="1002"/>
      <c r="G5" s="1002"/>
      <c r="H5" s="1002"/>
      <c r="I5" s="1002"/>
      <c r="J5" s="1002"/>
      <c r="K5" s="1002"/>
      <c r="L5" s="1002"/>
      <c r="M5" s="1002"/>
    </row>
    <row r="7" spans="1:13">
      <c r="C7" s="20" t="s">
        <v>326</v>
      </c>
      <c r="D7" s="118"/>
      <c r="E7" s="118"/>
    </row>
    <row r="9" spans="1:13">
      <c r="A9" s="191" t="s">
        <v>41</v>
      </c>
      <c r="C9" s="1009" t="s">
        <v>36</v>
      </c>
      <c r="D9" s="1009"/>
      <c r="E9" s="9"/>
      <c r="F9" s="1009" t="s">
        <v>37</v>
      </c>
      <c r="G9" s="1009"/>
      <c r="I9" s="9" t="s">
        <v>38</v>
      </c>
      <c r="J9" s="9" t="s">
        <v>39</v>
      </c>
    </row>
    <row r="10" spans="1:13">
      <c r="A10" s="192" t="s">
        <v>43</v>
      </c>
      <c r="B10" s="193"/>
      <c r="C10" s="194"/>
      <c r="D10" s="194"/>
      <c r="E10" s="194"/>
      <c r="F10" s="1010" t="s">
        <v>327</v>
      </c>
      <c r="G10" s="1010"/>
      <c r="I10" s="195" t="s">
        <v>72</v>
      </c>
      <c r="J10" s="195" t="s">
        <v>328</v>
      </c>
    </row>
    <row r="11" spans="1:13">
      <c r="A11" s="196"/>
      <c r="B11" s="196"/>
      <c r="C11" s="9"/>
      <c r="D11" s="9"/>
      <c r="E11" s="9"/>
      <c r="F11" s="9"/>
      <c r="G11" s="9"/>
      <c r="H11" s="197"/>
      <c r="I11" s="198"/>
      <c r="J11" s="39"/>
    </row>
    <row r="12" spans="1:13">
      <c r="A12" s="196">
        <v>1</v>
      </c>
      <c r="B12" s="196"/>
      <c r="C12" s="199" t="s">
        <v>329</v>
      </c>
      <c r="D12" s="9"/>
      <c r="E12" s="9"/>
      <c r="F12" s="200" t="s">
        <v>330</v>
      </c>
      <c r="G12" s="9"/>
      <c r="H12" s="201"/>
      <c r="I12" s="315">
        <f>'Appendix III'!K40+'Appendix III'!K67</f>
        <v>171070104.14230776</v>
      </c>
      <c r="J12" s="39"/>
    </row>
    <row r="13" spans="1:13">
      <c r="A13" s="196">
        <v>2</v>
      </c>
      <c r="B13" s="196"/>
      <c r="C13" s="199" t="s">
        <v>331</v>
      </c>
      <c r="D13" s="9"/>
      <c r="E13" s="9"/>
      <c r="F13" s="203" t="s">
        <v>332</v>
      </c>
      <c r="G13" s="9"/>
      <c r="H13" s="201"/>
      <c r="I13" s="315">
        <f>'Appendix III'!K54+'Appendix III'!K67+'Appendix III'!K69</f>
        <v>167472733.43513629</v>
      </c>
      <c r="J13" s="39"/>
    </row>
    <row r="14" spans="1:13">
      <c r="A14" s="196"/>
      <c r="B14" s="196"/>
      <c r="C14" s="199"/>
      <c r="D14" s="9"/>
      <c r="E14" s="9"/>
      <c r="F14" s="200"/>
      <c r="G14" s="9"/>
      <c r="H14" s="204"/>
      <c r="I14" s="319"/>
      <c r="J14" s="39"/>
    </row>
    <row r="15" spans="1:13">
      <c r="A15" s="196"/>
      <c r="B15" s="196"/>
      <c r="C15" s="199" t="s">
        <v>333</v>
      </c>
      <c r="D15" s="9"/>
      <c r="E15" s="9"/>
      <c r="F15" s="200"/>
      <c r="G15" s="9"/>
      <c r="H15" s="204"/>
      <c r="I15" s="198"/>
      <c r="J15" s="39"/>
    </row>
    <row r="16" spans="1:13">
      <c r="A16" s="196">
        <v>3</v>
      </c>
      <c r="B16" s="196"/>
      <c r="C16" s="199" t="s">
        <v>334</v>
      </c>
      <c r="D16" s="9"/>
      <c r="E16" s="9"/>
      <c r="F16" s="203" t="s">
        <v>335</v>
      </c>
      <c r="G16" s="9"/>
      <c r="H16" s="201"/>
      <c r="I16" s="315">
        <f>'Appendix III'!K108</f>
        <v>6860372.2682051416</v>
      </c>
      <c r="J16" s="39"/>
    </row>
    <row r="17" spans="1:10">
      <c r="A17" s="196">
        <v>4</v>
      </c>
      <c r="B17" s="196"/>
      <c r="C17" s="199" t="s">
        <v>336</v>
      </c>
      <c r="D17" s="9"/>
      <c r="E17" s="9"/>
      <c r="F17" s="200" t="s">
        <v>337</v>
      </c>
      <c r="G17" s="9"/>
      <c r="H17" s="205"/>
      <c r="I17" s="206">
        <f>IF(I16=0,0,+I16/I12)</f>
        <v>4.0102695340023975E-2</v>
      </c>
      <c r="J17" s="206">
        <f>I17</f>
        <v>4.0102695340023975E-2</v>
      </c>
    </row>
    <row r="18" spans="1:10">
      <c r="A18" s="196"/>
      <c r="B18" s="196"/>
      <c r="C18" s="199"/>
      <c r="D18" s="9"/>
      <c r="E18" s="9"/>
      <c r="F18" s="200"/>
      <c r="G18" s="9"/>
      <c r="H18" s="205"/>
      <c r="I18" s="198"/>
      <c r="J18" s="39"/>
    </row>
    <row r="19" spans="1:10">
      <c r="A19" s="196"/>
      <c r="B19" s="196"/>
      <c r="C19" s="199" t="s">
        <v>338</v>
      </c>
      <c r="D19" s="9"/>
      <c r="E19" s="9"/>
      <c r="F19" s="200"/>
      <c r="G19" s="9"/>
      <c r="H19" s="205"/>
      <c r="I19" s="198"/>
      <c r="J19" s="39"/>
    </row>
    <row r="20" spans="1:10">
      <c r="A20" s="196">
        <v>5</v>
      </c>
      <c r="B20" s="196"/>
      <c r="C20" s="199" t="s">
        <v>339</v>
      </c>
      <c r="D20" s="9"/>
      <c r="E20" s="9"/>
      <c r="F20" s="203" t="s">
        <v>340</v>
      </c>
      <c r="G20" s="9"/>
      <c r="H20" s="207"/>
      <c r="I20" s="315">
        <f>'Appendix III'!K112</f>
        <v>104030.36447999996</v>
      </c>
      <c r="J20" s="39"/>
    </row>
    <row r="21" spans="1:10">
      <c r="A21" s="196">
        <v>6</v>
      </c>
      <c r="B21" s="196"/>
      <c r="C21" s="515" t="s">
        <v>341</v>
      </c>
      <c r="D21" s="9"/>
      <c r="E21" s="9"/>
      <c r="F21" s="200" t="s">
        <v>342</v>
      </c>
      <c r="G21" s="9"/>
      <c r="H21" s="205"/>
      <c r="I21" s="206">
        <f>IF(I20=0,0,I20/I12)</f>
        <v>6.0811539807949385E-4</v>
      </c>
      <c r="J21" s="206">
        <f>I21</f>
        <v>6.0811539807949385E-4</v>
      </c>
    </row>
    <row r="22" spans="1:10">
      <c r="A22" s="196"/>
      <c r="B22" s="196"/>
      <c r="C22" s="199"/>
      <c r="D22" s="9"/>
      <c r="E22" s="9"/>
      <c r="F22" s="200"/>
      <c r="G22" s="9"/>
      <c r="H22" s="205"/>
      <c r="I22" s="206"/>
      <c r="J22" s="39"/>
    </row>
    <row r="23" spans="1:10">
      <c r="A23" s="196"/>
      <c r="B23" s="196"/>
      <c r="C23" s="199" t="s">
        <v>343</v>
      </c>
      <c r="D23" s="9"/>
      <c r="E23" s="9"/>
      <c r="F23" s="200"/>
      <c r="G23" s="9"/>
      <c r="H23" s="205"/>
      <c r="I23" s="198"/>
      <c r="J23" s="39"/>
    </row>
    <row r="24" spans="1:10">
      <c r="A24" s="196">
        <v>7</v>
      </c>
      <c r="B24" s="196"/>
      <c r="C24" s="199" t="s">
        <v>344</v>
      </c>
      <c r="D24" s="9"/>
      <c r="E24" s="9"/>
      <c r="F24" s="203" t="s">
        <v>345</v>
      </c>
      <c r="G24" s="9"/>
      <c r="H24" s="207"/>
      <c r="I24" s="315">
        <f>'Appendix III'!K125</f>
        <v>2066436.6238994999</v>
      </c>
      <c r="J24" s="39"/>
    </row>
    <row r="25" spans="1:10">
      <c r="A25" s="196">
        <v>8</v>
      </c>
      <c r="B25" s="196"/>
      <c r="C25" s="199" t="s">
        <v>346</v>
      </c>
      <c r="D25" s="9"/>
      <c r="E25" s="9"/>
      <c r="F25" s="200" t="s">
        <v>347</v>
      </c>
      <c r="G25" s="9"/>
      <c r="H25" s="205"/>
      <c r="I25" s="206">
        <f>IF(I24=0,0,I24/I12)</f>
        <v>1.2079472531217361E-2</v>
      </c>
      <c r="J25" s="206">
        <f>I25</f>
        <v>1.2079472531217361E-2</v>
      </c>
    </row>
    <row r="26" spans="1:10">
      <c r="A26" s="196"/>
      <c r="B26" s="196"/>
      <c r="C26" s="199"/>
      <c r="D26" s="9"/>
      <c r="E26" s="9"/>
      <c r="F26" s="200"/>
      <c r="G26" s="9"/>
      <c r="H26" s="205"/>
      <c r="I26" s="198"/>
      <c r="J26" s="39"/>
    </row>
    <row r="27" spans="1:10">
      <c r="A27" s="196">
        <v>9</v>
      </c>
      <c r="B27" s="196"/>
      <c r="C27" s="199" t="s">
        <v>348</v>
      </c>
      <c r="D27" s="9"/>
      <c r="E27" s="9"/>
      <c r="F27" s="203" t="s">
        <v>349</v>
      </c>
      <c r="G27" s="9"/>
      <c r="H27" s="207"/>
      <c r="I27" s="202">
        <f>'Appendix III'!K18</f>
        <v>0</v>
      </c>
      <c r="J27" s="39"/>
    </row>
    <row r="28" spans="1:10">
      <c r="A28" s="196">
        <v>10</v>
      </c>
      <c r="B28" s="196"/>
      <c r="C28" s="199" t="s">
        <v>350</v>
      </c>
      <c r="D28" s="9"/>
      <c r="E28" s="9"/>
      <c r="F28" s="200" t="s">
        <v>351</v>
      </c>
      <c r="G28" s="9"/>
      <c r="H28" s="205"/>
      <c r="I28" s="206">
        <f>IF(I27=0,0,I27/I12)</f>
        <v>0</v>
      </c>
      <c r="J28" s="206">
        <f>I28</f>
        <v>0</v>
      </c>
    </row>
    <row r="29" spans="1:10">
      <c r="A29" s="196"/>
      <c r="B29" s="196"/>
      <c r="C29" s="199"/>
      <c r="D29" s="9"/>
      <c r="E29" s="9"/>
      <c r="F29" s="200"/>
      <c r="G29" s="9"/>
      <c r="H29" s="205"/>
      <c r="I29" s="198"/>
      <c r="J29" s="39"/>
    </row>
    <row r="30" spans="1:10">
      <c r="A30" s="196">
        <v>11</v>
      </c>
      <c r="B30" s="196"/>
      <c r="C30" s="208" t="s">
        <v>352</v>
      </c>
      <c r="D30" s="9"/>
      <c r="E30" s="9"/>
      <c r="F30" s="209" t="s">
        <v>353</v>
      </c>
      <c r="G30" s="9"/>
      <c r="H30" s="205"/>
      <c r="I30" s="206"/>
      <c r="J30" s="210">
        <f>J17+J21+J25+J28</f>
        <v>5.279028326932083E-2</v>
      </c>
    </row>
    <row r="31" spans="1:10">
      <c r="A31" s="196"/>
      <c r="B31" s="196"/>
      <c r="C31" s="199"/>
      <c r="D31" s="9"/>
      <c r="E31" s="9"/>
      <c r="F31" s="200"/>
      <c r="G31" s="9"/>
      <c r="H31" s="205"/>
      <c r="I31" s="198"/>
      <c r="J31" s="39"/>
    </row>
    <row r="32" spans="1:10">
      <c r="A32" s="196"/>
      <c r="B32" s="196"/>
      <c r="C32" s="199" t="s">
        <v>354</v>
      </c>
      <c r="D32" s="9"/>
      <c r="E32" s="9"/>
      <c r="F32" s="200"/>
      <c r="G32" s="9"/>
      <c r="H32" s="205"/>
      <c r="I32" s="198"/>
      <c r="J32" s="39"/>
    </row>
    <row r="33" spans="1:13">
      <c r="A33" s="196">
        <v>12</v>
      </c>
      <c r="B33" s="196"/>
      <c r="C33" s="199" t="s">
        <v>355</v>
      </c>
      <c r="D33" s="9"/>
      <c r="E33" s="9"/>
      <c r="F33" s="203" t="s">
        <v>356</v>
      </c>
      <c r="G33" s="9"/>
      <c r="H33" s="207"/>
      <c r="I33" s="315">
        <f>'Appendix III'!K140</f>
        <v>2981003.5772105437</v>
      </c>
      <c r="J33" s="39"/>
    </row>
    <row r="34" spans="1:13">
      <c r="A34" s="196">
        <v>13</v>
      </c>
      <c r="B34" s="196"/>
      <c r="C34" s="199" t="s">
        <v>357</v>
      </c>
      <c r="D34" s="9"/>
      <c r="E34" s="9"/>
      <c r="F34" s="200" t="s">
        <v>358</v>
      </c>
      <c r="G34" s="9"/>
      <c r="H34" s="205"/>
      <c r="I34" s="206">
        <f>IF(I33=0,0,I33/I13)</f>
        <v>1.7799933852307447E-2</v>
      </c>
      <c r="J34" s="206">
        <f>I34</f>
        <v>1.7799933852307447E-2</v>
      </c>
    </row>
    <row r="35" spans="1:13">
      <c r="A35" s="196"/>
      <c r="B35" s="196"/>
      <c r="C35" s="199"/>
      <c r="D35" s="9"/>
      <c r="E35" s="9"/>
      <c r="F35" s="200"/>
      <c r="G35" s="9"/>
      <c r="H35" s="205"/>
      <c r="I35" s="198"/>
      <c r="J35" s="39"/>
    </row>
    <row r="36" spans="1:13">
      <c r="A36" s="196"/>
      <c r="B36" s="196"/>
      <c r="C36" s="199" t="s">
        <v>359</v>
      </c>
      <c r="D36" s="9"/>
      <c r="E36" s="9"/>
      <c r="F36" s="200"/>
      <c r="G36" s="9"/>
      <c r="H36" s="205"/>
      <c r="I36" s="198"/>
      <c r="J36" s="39"/>
    </row>
    <row r="37" spans="1:13">
      <c r="A37" s="196">
        <v>14</v>
      </c>
      <c r="B37" s="196"/>
      <c r="C37" s="199" t="s">
        <v>360</v>
      </c>
      <c r="D37" s="9"/>
      <c r="E37" s="9"/>
      <c r="F37" s="203" t="s">
        <v>361</v>
      </c>
      <c r="G37" s="9"/>
      <c r="H37" s="205"/>
      <c r="I37" s="315">
        <f>'Appendix III'!K143</f>
        <v>12206040.881366882</v>
      </c>
      <c r="J37" s="39"/>
    </row>
    <row r="38" spans="1:13">
      <c r="A38" s="196">
        <v>15</v>
      </c>
      <c r="B38" s="196"/>
      <c r="C38" s="199" t="s">
        <v>362</v>
      </c>
      <c r="D38" s="9"/>
      <c r="E38" s="9"/>
      <c r="F38" s="200" t="s">
        <v>363</v>
      </c>
      <c r="G38" s="9"/>
      <c r="H38" s="205"/>
      <c r="I38" s="206">
        <f>IF(I37=0,0,I37/I13)</f>
        <v>7.2883750273858114E-2</v>
      </c>
      <c r="J38" s="206">
        <f>I38</f>
        <v>7.2883750273858114E-2</v>
      </c>
    </row>
    <row r="39" spans="1:13">
      <c r="A39" s="196"/>
      <c r="B39" s="196"/>
      <c r="C39" s="199"/>
      <c r="D39" s="9"/>
      <c r="E39" s="9"/>
      <c r="F39" s="200"/>
      <c r="G39" s="9"/>
      <c r="H39" s="205"/>
      <c r="I39" s="198"/>
      <c r="J39" s="39"/>
    </row>
    <row r="40" spans="1:13">
      <c r="A40" s="196">
        <v>16</v>
      </c>
      <c r="B40" s="196"/>
      <c r="C40" s="208" t="s">
        <v>364</v>
      </c>
      <c r="D40" s="9"/>
      <c r="E40" s="9"/>
      <c r="F40" s="209" t="s">
        <v>365</v>
      </c>
      <c r="G40" s="9"/>
      <c r="H40" s="205"/>
      <c r="I40" s="206"/>
      <c r="J40" s="210">
        <f>J34+J38</f>
        <v>9.0683684126165565E-2</v>
      </c>
    </row>
    <row r="41" spans="1:13">
      <c r="A41" s="196"/>
      <c r="B41" s="196"/>
      <c r="C41" s="9"/>
      <c r="D41" s="9"/>
      <c r="E41" s="9"/>
      <c r="F41" s="9"/>
      <c r="G41" s="9"/>
      <c r="H41" s="197"/>
      <c r="I41" s="9"/>
    </row>
    <row r="42" spans="1:13">
      <c r="A42" s="196"/>
      <c r="B42" s="196"/>
      <c r="C42" s="123"/>
      <c r="M42" s="39" t="s">
        <v>366</v>
      </c>
    </row>
    <row r="43" spans="1:13">
      <c r="A43" s="196"/>
      <c r="B43" s="196"/>
      <c r="C43" s="123"/>
      <c r="M43" s="104" t="str">
        <f>'Appendix III'!$M$5&amp;" "&amp;'Appendix III'!$M$6</f>
        <v>For the 12 months ended 12/31/2026</v>
      </c>
    </row>
    <row r="44" spans="1:13">
      <c r="A44" s="1001" t="s">
        <v>325</v>
      </c>
      <c r="B44" s="1001"/>
      <c r="C44" s="1001"/>
      <c r="D44" s="1001"/>
      <c r="E44" s="1001"/>
      <c r="F44" s="1001"/>
      <c r="G44" s="1001"/>
      <c r="H44" s="1001"/>
      <c r="I44" s="1001"/>
      <c r="J44" s="1001"/>
      <c r="K44" s="1001"/>
      <c r="L44" s="1001"/>
      <c r="M44" s="1001"/>
    </row>
    <row r="45" spans="1:13">
      <c r="A45" s="1001" t="s">
        <v>10</v>
      </c>
      <c r="B45" s="1001"/>
      <c r="C45" s="1001"/>
      <c r="D45" s="1001"/>
      <c r="E45" s="1001"/>
      <c r="F45" s="1001"/>
      <c r="G45" s="1001"/>
      <c r="H45" s="1001"/>
      <c r="I45" s="1001"/>
      <c r="J45" s="1001"/>
      <c r="K45" s="1001"/>
      <c r="L45" s="1001"/>
      <c r="M45" s="1001"/>
    </row>
    <row r="46" spans="1:13">
      <c r="A46" s="1002" t="s">
        <v>3</v>
      </c>
      <c r="B46" s="1002"/>
      <c r="C46" s="1002"/>
      <c r="D46" s="1002"/>
      <c r="E46" s="1002"/>
      <c r="F46" s="1002"/>
      <c r="G46" s="1002"/>
      <c r="H46" s="1002"/>
      <c r="I46" s="1002"/>
      <c r="J46" s="1002"/>
      <c r="K46" s="1002"/>
      <c r="L46" s="1002"/>
      <c r="M46" s="1002"/>
    </row>
    <row r="47" spans="1:13">
      <c r="A47" s="196"/>
      <c r="B47" s="196"/>
      <c r="C47" s="9"/>
      <c r="D47" s="9"/>
      <c r="E47" s="9"/>
      <c r="F47" s="9"/>
      <c r="G47" s="9"/>
      <c r="H47" s="9"/>
      <c r="I47" s="9"/>
      <c r="J47" s="9"/>
    </row>
    <row r="48" spans="1:13" ht="24.75" customHeight="1">
      <c r="A48" s="196"/>
      <c r="B48" s="196"/>
      <c r="C48" s="1011" t="s">
        <v>367</v>
      </c>
      <c r="D48" s="1011"/>
      <c r="E48" s="1011"/>
      <c r="F48" s="1011"/>
      <c r="G48" s="1011"/>
      <c r="H48" s="1011"/>
      <c r="I48" s="1011"/>
      <c r="J48" s="1011"/>
      <c r="K48" s="723"/>
      <c r="L48" s="723"/>
      <c r="M48" s="723"/>
    </row>
    <row r="49" spans="1:19" ht="29.25" customHeight="1">
      <c r="A49" s="196"/>
      <c r="B49" s="196"/>
      <c r="C49" s="1012" t="s">
        <v>368</v>
      </c>
      <c r="D49" s="1012"/>
      <c r="E49" s="1012"/>
      <c r="F49" s="1012"/>
      <c r="G49" s="1012"/>
      <c r="H49" s="1012"/>
      <c r="I49" s="1012"/>
      <c r="J49" s="1012"/>
      <c r="K49" s="722"/>
      <c r="L49" s="722"/>
      <c r="M49" s="722"/>
    </row>
    <row r="50" spans="1:19">
      <c r="A50" s="196"/>
      <c r="B50" s="196"/>
      <c r="C50" s="9"/>
      <c r="D50" s="9"/>
      <c r="E50" s="9"/>
      <c r="F50" s="9"/>
      <c r="G50" s="9"/>
      <c r="H50" s="9"/>
      <c r="I50" s="9"/>
      <c r="J50" s="9"/>
    </row>
    <row r="51" spans="1:19">
      <c r="A51" s="211"/>
      <c r="B51" s="211"/>
      <c r="C51" s="11" t="s">
        <v>36</v>
      </c>
      <c r="D51" s="11" t="s">
        <v>37</v>
      </c>
      <c r="E51" s="11" t="s">
        <v>38</v>
      </c>
      <c r="F51" s="11" t="s">
        <v>39</v>
      </c>
      <c r="G51" s="11" t="s">
        <v>40</v>
      </c>
      <c r="H51" s="11" t="s">
        <v>369</v>
      </c>
      <c r="I51" s="11" t="s">
        <v>370</v>
      </c>
      <c r="J51" s="11" t="s">
        <v>371</v>
      </c>
      <c r="M51" s="453"/>
    </row>
    <row r="52" spans="1:19" s="216" customFormat="1" ht="48">
      <c r="A52" s="212" t="s">
        <v>372</v>
      </c>
      <c r="B52" s="213"/>
      <c r="C52" s="213" t="s">
        <v>373</v>
      </c>
      <c r="D52" s="213" t="s">
        <v>374</v>
      </c>
      <c r="E52" s="213" t="s">
        <v>375</v>
      </c>
      <c r="F52" s="214" t="s">
        <v>352</v>
      </c>
      <c r="G52" s="215" t="s">
        <v>376</v>
      </c>
      <c r="H52" s="212" t="s">
        <v>377</v>
      </c>
      <c r="I52" s="215" t="s">
        <v>364</v>
      </c>
      <c r="J52" s="215" t="s">
        <v>378</v>
      </c>
      <c r="M52" s="455"/>
    </row>
    <row r="53" spans="1:19">
      <c r="A53" s="217"/>
      <c r="B53" s="193"/>
      <c r="C53" s="193"/>
      <c r="D53" s="193"/>
      <c r="E53" s="193" t="s">
        <v>379</v>
      </c>
      <c r="F53" s="218" t="s">
        <v>380</v>
      </c>
      <c r="G53" s="219" t="s">
        <v>381</v>
      </c>
      <c r="H53" s="439" t="s">
        <v>382</v>
      </c>
      <c r="I53" s="218" t="s">
        <v>383</v>
      </c>
      <c r="J53" s="219" t="s">
        <v>384</v>
      </c>
    </row>
    <row r="54" spans="1:19">
      <c r="A54" s="476"/>
      <c r="B54" s="477"/>
      <c r="C54" s="278"/>
      <c r="D54" s="278"/>
      <c r="E54" s="278"/>
      <c r="F54" s="478"/>
      <c r="G54" s="479"/>
      <c r="H54" s="222"/>
      <c r="I54" s="221"/>
      <c r="J54" s="222"/>
      <c r="M54" s="454"/>
    </row>
    <row r="55" spans="1:19">
      <c r="A55" s="480" t="s">
        <v>11</v>
      </c>
      <c r="B55" s="481"/>
      <c r="C55" s="482" t="s">
        <v>385</v>
      </c>
      <c r="D55" s="483"/>
      <c r="E55" s="484">
        <f>'Att 1a - Project Plant Detail'!C11</f>
        <v>68299999.809999973</v>
      </c>
      <c r="F55" s="485">
        <f t="shared" ref="F55:F60" si="0">$J$30</f>
        <v>5.279028326932083E-2</v>
      </c>
      <c r="G55" s="486">
        <f>E55*F55</f>
        <v>3605576.3372644573</v>
      </c>
      <c r="H55" s="364">
        <f>'Att 1a - Project Plant Detail'!C55</f>
        <v>66100810.715219572</v>
      </c>
      <c r="I55" s="226">
        <f t="shared" ref="I55:I60" si="1">$J$40</f>
        <v>9.0683684126165565E-2</v>
      </c>
      <c r="J55" s="361">
        <f t="shared" ref="J55:J56" si="2">H55*I55</f>
        <v>5994265.0393824317</v>
      </c>
    </row>
    <row r="56" spans="1:19">
      <c r="A56" s="480" t="s">
        <v>386</v>
      </c>
      <c r="B56" s="481"/>
      <c r="C56" s="856" t="s">
        <v>1107</v>
      </c>
      <c r="D56" s="483"/>
      <c r="E56" s="484">
        <f>'Att 1a - Project Plant Detail'!C12</f>
        <v>11368172.030000001</v>
      </c>
      <c r="F56" s="485">
        <f t="shared" si="0"/>
        <v>5.279028326932083E-2</v>
      </c>
      <c r="G56" s="486">
        <f>E56*F56</f>
        <v>600129.02171807003</v>
      </c>
      <c r="H56" s="364">
        <f>'Att 1a - Project Plant Detail'!C56</f>
        <v>11003380.944155416</v>
      </c>
      <c r="I56" s="226">
        <f t="shared" si="1"/>
        <v>9.0683684126165565E-2</v>
      </c>
      <c r="J56" s="361">
        <f t="shared" si="2"/>
        <v>997827.12185965909</v>
      </c>
    </row>
    <row r="57" spans="1:19">
      <c r="A57" s="480" t="s">
        <v>388</v>
      </c>
      <c r="B57" s="481"/>
      <c r="C57" s="482" t="s">
        <v>387</v>
      </c>
      <c r="D57" s="483"/>
      <c r="E57" s="484">
        <f>'Att 1a - Project Plant Detail'!C13</f>
        <v>58076923.076923087</v>
      </c>
      <c r="F57" s="485">
        <f t="shared" si="0"/>
        <v>5.279028326932083E-2</v>
      </c>
      <c r="G57" s="486">
        <f t="shared" ref="G57:G60" si="3">E57*F57</f>
        <v>3065897.2206413257</v>
      </c>
      <c r="H57" s="364">
        <f>'Att 1a - Project Plant Detail'!C57</f>
        <v>57459858.189323336</v>
      </c>
      <c r="I57" s="226">
        <f t="shared" si="1"/>
        <v>9.0683684126165565E-2</v>
      </c>
      <c r="J57" s="361">
        <f t="shared" ref="J57:J59" si="4">H57*I57</f>
        <v>5210671.6299748654</v>
      </c>
    </row>
    <row r="58" spans="1:19">
      <c r="A58" s="480" t="s">
        <v>452</v>
      </c>
      <c r="B58" s="481"/>
      <c r="C58" s="856" t="s">
        <v>1109</v>
      </c>
      <c r="D58" s="483"/>
      <c r="E58" s="484">
        <f>'Att 1a - Project Plant Detail'!C14</f>
        <v>32950769.225384627</v>
      </c>
      <c r="F58" s="485">
        <f t="shared" si="0"/>
        <v>5.279028326932083E-2</v>
      </c>
      <c r="G58" s="486">
        <f t="shared" si="3"/>
        <v>1739480.4413500738</v>
      </c>
      <c r="H58" s="364">
        <f>'Att 1a - Project Plant Detail'!C58</f>
        <v>32605187.848508734</v>
      </c>
      <c r="I58" s="226">
        <f t="shared" si="1"/>
        <v>9.0683684126165565E-2</v>
      </c>
      <c r="J58" s="361">
        <f t="shared" si="4"/>
        <v>2956758.5557284579</v>
      </c>
    </row>
    <row r="59" spans="1:19">
      <c r="A59" s="480" t="s">
        <v>453</v>
      </c>
      <c r="B59" s="481"/>
      <c r="C59" s="482" t="s">
        <v>1108</v>
      </c>
      <c r="D59" s="483"/>
      <c r="E59" s="484">
        <f>'Att 1a - Project Plant Detail'!C15</f>
        <v>374240</v>
      </c>
      <c r="F59" s="485">
        <f t="shared" si="0"/>
        <v>5.279028326932083E-2</v>
      </c>
      <c r="G59" s="486">
        <f t="shared" si="3"/>
        <v>19756.235610710628</v>
      </c>
      <c r="H59" s="364">
        <f>'Att 1a - Project Plant Detail'!C59</f>
        <v>303495.28792916663</v>
      </c>
      <c r="I59" s="226">
        <f t="shared" si="1"/>
        <v>9.0683684126165565E-2</v>
      </c>
      <c r="J59" s="361">
        <f t="shared" si="4"/>
        <v>27522.070824348215</v>
      </c>
    </row>
    <row r="60" spans="1:19">
      <c r="A60" s="480" t="s">
        <v>1093</v>
      </c>
      <c r="B60" s="481"/>
      <c r="C60" s="482" t="s">
        <v>1093</v>
      </c>
      <c r="D60" s="483"/>
      <c r="E60" s="484"/>
      <c r="F60" s="485">
        <f t="shared" si="0"/>
        <v>5.279028326932083E-2</v>
      </c>
      <c r="G60" s="486">
        <f t="shared" si="3"/>
        <v>0</v>
      </c>
      <c r="H60" s="364"/>
      <c r="I60" s="226">
        <f t="shared" si="1"/>
        <v>9.0683684126165565E-2</v>
      </c>
      <c r="J60" s="361"/>
    </row>
    <row r="61" spans="1:19">
      <c r="A61" s="476">
        <v>2</v>
      </c>
      <c r="B61" s="477"/>
      <c r="C61" s="278" t="s">
        <v>390</v>
      </c>
      <c r="D61" s="278"/>
      <c r="E61" s="747">
        <f>SUM(E55:E60)</f>
        <v>171070104.14230767</v>
      </c>
      <c r="F61" s="488"/>
      <c r="G61" s="489">
        <f>SUM(G55:G60)</f>
        <v>9030839.2565846387</v>
      </c>
      <c r="H61" s="365">
        <f>SUM(H55:H60)</f>
        <v>167472732.98513624</v>
      </c>
      <c r="I61" s="229"/>
      <c r="J61" s="362">
        <f>SUM(J55:J60)</f>
        <v>15187044.417769762</v>
      </c>
      <c r="M61" s="454"/>
      <c r="O61" s="118"/>
      <c r="P61" s="474"/>
      <c r="Q61" s="475"/>
      <c r="R61" s="118"/>
      <c r="S61" s="118"/>
    </row>
    <row r="62" spans="1:19">
      <c r="A62" s="480"/>
      <c r="B62" s="481"/>
      <c r="C62" s="37"/>
      <c r="D62" s="37"/>
      <c r="E62" s="487"/>
      <c r="F62" s="490"/>
      <c r="G62" s="491"/>
      <c r="H62" s="366"/>
      <c r="I62" s="230"/>
      <c r="J62" s="361"/>
      <c r="O62" s="118"/>
      <c r="P62" s="474"/>
      <c r="Q62" s="475"/>
      <c r="R62" s="474"/>
      <c r="S62" s="118"/>
    </row>
    <row r="63" spans="1:19">
      <c r="A63" s="480" t="s">
        <v>391</v>
      </c>
      <c r="B63" s="481"/>
      <c r="C63" s="483" t="s">
        <v>1093</v>
      </c>
      <c r="D63" s="483"/>
      <c r="E63" s="484">
        <v>0</v>
      </c>
      <c r="F63" s="485">
        <f>$J$30</f>
        <v>5.279028326932083E-2</v>
      </c>
      <c r="G63" s="491">
        <f>E63*F63</f>
        <v>0</v>
      </c>
      <c r="H63" s="364">
        <v>0</v>
      </c>
      <c r="I63" s="226">
        <f>$J$40</f>
        <v>9.0683684126165565E-2</v>
      </c>
      <c r="J63" s="361">
        <f>H63*I63</f>
        <v>0</v>
      </c>
      <c r="O63" s="118"/>
      <c r="P63" s="118"/>
      <c r="Q63" s="118"/>
      <c r="R63" s="118"/>
      <c r="S63" s="118"/>
    </row>
    <row r="64" spans="1:19">
      <c r="A64" s="480" t="s">
        <v>393</v>
      </c>
      <c r="B64" s="481"/>
      <c r="C64" s="483" t="s">
        <v>1093</v>
      </c>
      <c r="D64" s="483"/>
      <c r="E64" s="492">
        <v>0</v>
      </c>
      <c r="F64" s="493">
        <f>$J$30</f>
        <v>5.279028326932083E-2</v>
      </c>
      <c r="G64" s="494">
        <f>E64*F64</f>
        <v>0</v>
      </c>
      <c r="H64" s="367">
        <v>0</v>
      </c>
      <c r="I64" s="226">
        <f>$J$40</f>
        <v>9.0683684126165565E-2</v>
      </c>
      <c r="J64" s="378">
        <f>H64*I64</f>
        <v>0</v>
      </c>
      <c r="O64" s="118"/>
      <c r="P64" s="118"/>
      <c r="Q64" s="118"/>
      <c r="R64" s="118"/>
      <c r="S64" s="118"/>
    </row>
    <row r="65" spans="1:20">
      <c r="A65" s="495">
        <v>4</v>
      </c>
      <c r="B65" s="496"/>
      <c r="C65" s="278" t="s">
        <v>395</v>
      </c>
      <c r="D65" s="278"/>
      <c r="E65" s="487">
        <f>SUM(E63:E64)</f>
        <v>0</v>
      </c>
      <c r="F65" s="478"/>
      <c r="G65" s="491">
        <f>SUM(G63:G64)</f>
        <v>0</v>
      </c>
      <c r="H65" s="366">
        <f>SUM(H63:H64)</f>
        <v>0</v>
      </c>
      <c r="I65" s="221"/>
      <c r="J65" s="361">
        <f>SUM(J63:J64)</f>
        <v>0</v>
      </c>
      <c r="O65" s="118"/>
      <c r="P65" s="118"/>
      <c r="Q65" s="118"/>
      <c r="R65" s="118"/>
      <c r="S65" s="118"/>
    </row>
    <row r="66" spans="1:20">
      <c r="A66" s="233"/>
      <c r="E66" s="315"/>
      <c r="F66" s="234"/>
      <c r="G66" s="225"/>
      <c r="H66" s="368"/>
      <c r="I66" s="234"/>
      <c r="J66" s="361"/>
      <c r="O66" s="118"/>
      <c r="P66" s="118"/>
      <c r="Q66" s="118"/>
      <c r="R66" s="118"/>
      <c r="S66" s="118"/>
    </row>
    <row r="67" spans="1:20">
      <c r="A67" s="233">
        <v>5</v>
      </c>
      <c r="C67" s="178" t="s">
        <v>396</v>
      </c>
      <c r="D67" s="178"/>
      <c r="E67" s="358">
        <v>0</v>
      </c>
      <c r="F67" s="224">
        <f>$J$30</f>
        <v>5.279028326932083E-2</v>
      </c>
      <c r="G67" s="225">
        <f>E67*F67</f>
        <v>0</v>
      </c>
      <c r="H67" s="369">
        <v>0</v>
      </c>
      <c r="I67" s="226">
        <f>$J$40</f>
        <v>9.0683684126165565E-2</v>
      </c>
      <c r="J67" s="361">
        <f>H67*I67</f>
        <v>0</v>
      </c>
      <c r="O67" s="118"/>
      <c r="P67" s="118"/>
      <c r="Q67" s="118"/>
      <c r="R67" s="118"/>
      <c r="S67" s="118"/>
    </row>
    <row r="68" spans="1:20">
      <c r="A68" s="236"/>
      <c r="B68" s="237"/>
      <c r="C68" s="35"/>
      <c r="D68" s="35"/>
      <c r="E68" s="359"/>
      <c r="F68" s="238"/>
      <c r="G68" s="225"/>
      <c r="H68" s="370"/>
      <c r="I68" s="238"/>
      <c r="J68" s="361"/>
      <c r="O68" s="118"/>
      <c r="P68" s="118"/>
      <c r="Q68" s="118"/>
      <c r="R68" s="118"/>
      <c r="S68" s="118"/>
    </row>
    <row r="69" spans="1:20">
      <c r="A69" s="236">
        <v>6</v>
      </c>
      <c r="B69" s="237"/>
      <c r="C69" s="35" t="s">
        <v>397</v>
      </c>
      <c r="D69" s="35"/>
      <c r="E69" s="360">
        <f>E61+E65+E67</f>
        <v>171070104.14230767</v>
      </c>
      <c r="F69" s="238"/>
      <c r="G69" s="363">
        <f>SUM(G61+G65+G67)</f>
        <v>9030839.2565846387</v>
      </c>
      <c r="H69" s="371">
        <f>H61+H65+H67</f>
        <v>167472732.98513624</v>
      </c>
      <c r="I69" s="238"/>
      <c r="J69" s="363">
        <f>SUM(J61+J65+J67)</f>
        <v>15187044.417769762</v>
      </c>
      <c r="O69" s="118"/>
      <c r="P69" s="118"/>
      <c r="Q69" s="118"/>
      <c r="R69" s="118"/>
      <c r="S69" s="118"/>
    </row>
    <row r="70" spans="1:20">
      <c r="F70" s="321"/>
      <c r="I70" s="372"/>
      <c r="P70" s="118"/>
      <c r="Q70" s="118"/>
      <c r="R70" s="118"/>
      <c r="S70" s="118"/>
      <c r="T70" s="118"/>
    </row>
    <row r="71" spans="1:20">
      <c r="F71" s="321"/>
    </row>
    <row r="72" spans="1:20">
      <c r="F72" s="321"/>
    </row>
    <row r="84" spans="1:14">
      <c r="A84" s="196"/>
      <c r="B84" s="196"/>
      <c r="C84" s="123"/>
      <c r="M84" s="39" t="s">
        <v>398</v>
      </c>
    </row>
    <row r="85" spans="1:14">
      <c r="A85" s="196"/>
      <c r="B85" s="196"/>
      <c r="C85" s="123"/>
      <c r="M85" s="104" t="str">
        <f>'Appendix III'!$M$5&amp;" "&amp;'Appendix III'!$M$6</f>
        <v>For the 12 months ended 12/31/2026</v>
      </c>
    </row>
    <row r="86" spans="1:14">
      <c r="A86" s="1001" t="s">
        <v>325</v>
      </c>
      <c r="B86" s="1001"/>
      <c r="C86" s="1001"/>
      <c r="D86" s="1001"/>
      <c r="E86" s="1001"/>
      <c r="F86" s="1001"/>
      <c r="G86" s="1001"/>
      <c r="H86" s="1001"/>
      <c r="I86" s="1001"/>
      <c r="J86" s="1001"/>
      <c r="K86" s="1001"/>
      <c r="L86" s="1001"/>
      <c r="M86" s="1001"/>
    </row>
    <row r="87" spans="1:14">
      <c r="A87" s="1001" t="s">
        <v>10</v>
      </c>
      <c r="B87" s="1001"/>
      <c r="C87" s="1001"/>
      <c r="D87" s="1001"/>
      <c r="E87" s="1001"/>
      <c r="F87" s="1001"/>
      <c r="G87" s="1001"/>
      <c r="H87" s="1001"/>
      <c r="I87" s="1001"/>
      <c r="J87" s="1001"/>
      <c r="K87" s="1001"/>
      <c r="L87" s="1001"/>
      <c r="M87" s="1001"/>
    </row>
    <row r="88" spans="1:14">
      <c r="A88" s="1002" t="str">
        <f>+A46</f>
        <v>LS Power Grid California, LLC</v>
      </c>
      <c r="B88" s="1003"/>
      <c r="C88" s="1003"/>
      <c r="D88" s="1003"/>
      <c r="E88" s="1003"/>
      <c r="F88" s="1003"/>
      <c r="G88" s="1003"/>
      <c r="H88" s="1003"/>
      <c r="I88" s="1003"/>
      <c r="J88" s="1003"/>
      <c r="K88" s="1003"/>
      <c r="L88" s="1003"/>
      <c r="M88" s="1003"/>
    </row>
    <row r="91" spans="1:14">
      <c r="K91" s="37"/>
      <c r="L91" s="37"/>
    </row>
    <row r="92" spans="1:14">
      <c r="A92" s="196"/>
      <c r="B92" s="196"/>
      <c r="C92" s="9" t="s">
        <v>399</v>
      </c>
      <c r="D92" s="9" t="s">
        <v>400</v>
      </c>
      <c r="E92" s="9" t="s">
        <v>401</v>
      </c>
      <c r="F92" s="776" t="s">
        <v>402</v>
      </c>
      <c r="G92" s="9" t="s">
        <v>403</v>
      </c>
      <c r="H92" s="9" t="s">
        <v>404</v>
      </c>
      <c r="I92" s="9" t="s">
        <v>405</v>
      </c>
      <c r="J92" s="9" t="s">
        <v>406</v>
      </c>
      <c r="K92" s="849" t="s">
        <v>407</v>
      </c>
      <c r="L92" s="849" t="s">
        <v>408</v>
      </c>
      <c r="M92" s="9" t="s">
        <v>409</v>
      </c>
      <c r="N92" s="9" t="s">
        <v>410</v>
      </c>
    </row>
    <row r="93" spans="1:14" ht="48">
      <c r="A93" s="240" t="s">
        <v>372</v>
      </c>
      <c r="B93" s="241"/>
      <c r="C93" s="241" t="s">
        <v>411</v>
      </c>
      <c r="D93" s="241" t="s">
        <v>412</v>
      </c>
      <c r="E93" s="241" t="s">
        <v>413</v>
      </c>
      <c r="F93" s="241" t="s">
        <v>414</v>
      </c>
      <c r="G93" s="241" t="s">
        <v>415</v>
      </c>
      <c r="H93" s="241" t="s">
        <v>416</v>
      </c>
      <c r="I93" s="241" t="s">
        <v>417</v>
      </c>
      <c r="J93" s="241" t="s">
        <v>418</v>
      </c>
      <c r="K93" s="241" t="s">
        <v>419</v>
      </c>
      <c r="L93" s="241" t="s">
        <v>420</v>
      </c>
      <c r="M93" s="241" t="s">
        <v>421</v>
      </c>
      <c r="N93" s="242" t="s">
        <v>422</v>
      </c>
    </row>
    <row r="94" spans="1:14" ht="48">
      <c r="A94" s="243"/>
      <c r="B94" s="244"/>
      <c r="C94" s="245" t="s">
        <v>423</v>
      </c>
      <c r="D94" s="246" t="s">
        <v>424</v>
      </c>
      <c r="E94" s="744" t="s">
        <v>425</v>
      </c>
      <c r="F94" s="744" t="s">
        <v>426</v>
      </c>
      <c r="G94" s="748" t="s">
        <v>427</v>
      </c>
      <c r="H94" s="246" t="s">
        <v>428</v>
      </c>
      <c r="I94" s="246" t="s">
        <v>429</v>
      </c>
      <c r="J94" s="246" t="s">
        <v>430</v>
      </c>
      <c r="K94" s="246" t="s">
        <v>431</v>
      </c>
      <c r="L94" s="246" t="s">
        <v>432</v>
      </c>
      <c r="M94" s="246" t="s">
        <v>433</v>
      </c>
      <c r="N94" s="744" t="s">
        <v>434</v>
      </c>
    </row>
    <row r="95" spans="1:14">
      <c r="A95" s="220"/>
      <c r="B95" s="247"/>
      <c r="C95" s="221"/>
      <c r="D95" s="373"/>
      <c r="E95" s="260"/>
      <c r="F95" s="777"/>
      <c r="G95" s="261"/>
      <c r="H95" s="222"/>
      <c r="I95" s="222"/>
      <c r="J95" s="222"/>
      <c r="K95" s="479"/>
      <c r="L95" s="37"/>
      <c r="M95" s="222"/>
      <c r="N95" s="222"/>
    </row>
    <row r="96" spans="1:14">
      <c r="A96" s="480" t="str">
        <f t="shared" ref="A96:A101" si="5">A55</f>
        <v>1a</v>
      </c>
      <c r="C96" s="381">
        <f>'Att 1a - Project Plant Detail'!P22-'Att 1a - Project Plant Detail'!D22</f>
        <v>1741520.6659699997</v>
      </c>
      <c r="D96" s="374">
        <f t="shared" ref="D96:D101" si="6">C96+G55+(H55*$J$40)</f>
        <v>11341362.042616889</v>
      </c>
      <c r="E96" s="424">
        <v>0</v>
      </c>
      <c r="F96" s="778">
        <v>0</v>
      </c>
      <c r="G96" s="385">
        <f>+(E96+F96/100)*'Att 2 - Incentive Return'!$J$40*H55</f>
        <v>0</v>
      </c>
      <c r="H96" s="361">
        <f>D96+G96</f>
        <v>11341362.042616889</v>
      </c>
      <c r="I96" s="248">
        <f>'Att 11 - Cost Commitments'!$G$90</f>
        <v>-2541362.0426168889</v>
      </c>
      <c r="J96" s="361">
        <f>D96+G96+I96</f>
        <v>8800000</v>
      </c>
      <c r="K96" s="786">
        <v>0</v>
      </c>
      <c r="L96" s="486">
        <f>J96+K96</f>
        <v>8800000</v>
      </c>
      <c r="M96" s="248">
        <v>0</v>
      </c>
      <c r="N96" s="361">
        <f>L96+M96</f>
        <v>8800000</v>
      </c>
    </row>
    <row r="97" spans="1:16">
      <c r="A97" s="480" t="str">
        <f t="shared" si="5"/>
        <v>1b</v>
      </c>
      <c r="C97" s="381">
        <f>'Att 1a - Project Plant Detail'!P23-'Att 1a - Project Plant Detail'!D23</f>
        <v>290009.25588000007</v>
      </c>
      <c r="D97" s="374">
        <f t="shared" si="6"/>
        <v>1887965.3994577292</v>
      </c>
      <c r="E97" s="424">
        <v>0</v>
      </c>
      <c r="F97" s="778">
        <v>0</v>
      </c>
      <c r="G97" s="385">
        <f>+(E97+F97/100)*'Att 2 - Incentive Return'!$J$40*H56</f>
        <v>0</v>
      </c>
      <c r="H97" s="361">
        <f t="shared" ref="H97" si="7">D97+G97</f>
        <v>1887965.3994577292</v>
      </c>
      <c r="I97" s="248">
        <f>'WP - Gates Excluded Costs'!G12</f>
        <v>110728.76129142627</v>
      </c>
      <c r="J97" s="361">
        <f>D97+G97+I97</f>
        <v>1998694.1607491556</v>
      </c>
      <c r="K97" s="786">
        <v>0</v>
      </c>
      <c r="L97" s="486">
        <f t="shared" ref="L97" si="8">J97+K97</f>
        <v>1998694.1607491556</v>
      </c>
      <c r="M97" s="248">
        <v>0</v>
      </c>
      <c r="N97" s="361">
        <f>L97+M97</f>
        <v>1998694.1607491556</v>
      </c>
    </row>
    <row r="98" spans="1:16">
      <c r="A98" s="480" t="str">
        <f t="shared" si="5"/>
        <v>1c</v>
      </c>
      <c r="C98" s="381">
        <f>'Att 1a - Project Plant Detail'!P24-'Att 1a - Project Plant Detail'!D24</f>
        <v>1524150.2723713862</v>
      </c>
      <c r="D98" s="374">
        <f t="shared" si="6"/>
        <v>9800719.1229875758</v>
      </c>
      <c r="E98" s="424">
        <v>0</v>
      </c>
      <c r="F98" s="778">
        <v>0</v>
      </c>
      <c r="G98" s="385">
        <f>+(E98+F98/100)*'Att 2 - Incentive Return'!$J$40*H57</f>
        <v>0</v>
      </c>
      <c r="H98" s="361">
        <f t="shared" ref="H98:H101" si="9">D98+G98</f>
        <v>9800719.1229875758</v>
      </c>
      <c r="I98" s="248">
        <f>'WP - Gates Excluded Costs'!G13</f>
        <v>0</v>
      </c>
      <c r="J98" s="361">
        <f t="shared" ref="J98:J101" si="10">D98+G98+I98</f>
        <v>9800719.1229875758</v>
      </c>
      <c r="K98" s="786">
        <v>0</v>
      </c>
      <c r="L98" s="486">
        <f t="shared" ref="L98:L101" si="11">J98+K98</f>
        <v>9800719.1229875758</v>
      </c>
      <c r="M98" s="248">
        <v>0</v>
      </c>
      <c r="N98" s="361">
        <f t="shared" ref="N98:N101" si="12">L98+M98</f>
        <v>9800719.1229875758</v>
      </c>
    </row>
    <row r="99" spans="1:16">
      <c r="A99" s="480" t="str">
        <f t="shared" si="5"/>
        <v>1d</v>
      </c>
      <c r="C99" s="381">
        <f>'Att 1a - Project Plant Detail'!P25-'Att 1a - Project Plant Detail'!D25</f>
        <v>864848.5008846696</v>
      </c>
      <c r="D99" s="374">
        <f t="shared" si="6"/>
        <v>5561087.4979632013</v>
      </c>
      <c r="E99" s="424">
        <v>0</v>
      </c>
      <c r="F99" s="778">
        <v>0</v>
      </c>
      <c r="G99" s="385">
        <f>+(E99+F99/100)*'Att 2 - Incentive Return'!$J$40*H58</f>
        <v>0</v>
      </c>
      <c r="H99" s="361">
        <f t="shared" si="9"/>
        <v>5561087.4979632013</v>
      </c>
      <c r="I99" s="248">
        <f>'WP - Gates Excluded Costs'!G14</f>
        <v>0</v>
      </c>
      <c r="J99" s="361">
        <f t="shared" si="10"/>
        <v>5561087.4979632013</v>
      </c>
      <c r="K99" s="786">
        <v>0</v>
      </c>
      <c r="L99" s="486">
        <f t="shared" si="11"/>
        <v>5561087.4979632013</v>
      </c>
      <c r="M99" s="248">
        <v>0</v>
      </c>
      <c r="N99" s="361">
        <f t="shared" si="12"/>
        <v>5561087.4979632013</v>
      </c>
    </row>
    <row r="100" spans="1:16">
      <c r="A100" s="480" t="str">
        <f t="shared" si="5"/>
        <v>1e</v>
      </c>
      <c r="C100" s="381">
        <f>'Att 1a - Project Plant Detail'!P26-'Att 1a - Project Plant Detail'!D26</f>
        <v>53876.031350000063</v>
      </c>
      <c r="D100" s="374">
        <f t="shared" si="6"/>
        <v>101154.33778505892</v>
      </c>
      <c r="E100" s="424">
        <v>0</v>
      </c>
      <c r="F100" s="778">
        <v>0</v>
      </c>
      <c r="G100" s="385">
        <f>+(E100+F100/100)*'Att 2 - Incentive Return'!$J$40*H59</f>
        <v>0</v>
      </c>
      <c r="H100" s="361">
        <f t="shared" si="9"/>
        <v>101154.33778505892</v>
      </c>
      <c r="I100" s="248">
        <f>'WP - Gates Excluded Costs'!G15</f>
        <v>0</v>
      </c>
      <c r="J100" s="361">
        <f t="shared" si="10"/>
        <v>101154.33778505892</v>
      </c>
      <c r="K100" s="786">
        <v>0</v>
      </c>
      <c r="L100" s="486">
        <f t="shared" si="11"/>
        <v>101154.33778505892</v>
      </c>
      <c r="M100" s="248">
        <v>0</v>
      </c>
      <c r="N100" s="361">
        <f t="shared" si="12"/>
        <v>101154.33778505892</v>
      </c>
    </row>
    <row r="101" spans="1:16">
      <c r="A101" s="480" t="str">
        <f t="shared" si="5"/>
        <v>...</v>
      </c>
      <c r="C101" s="381"/>
      <c r="D101" s="374">
        <f t="shared" si="6"/>
        <v>0</v>
      </c>
      <c r="E101" s="424">
        <v>0</v>
      </c>
      <c r="F101" s="778">
        <v>0</v>
      </c>
      <c r="G101" s="385">
        <f>+(E101+F101/100)*'Att 2 - Incentive Return'!$J$40*H60</f>
        <v>0</v>
      </c>
      <c r="H101" s="361">
        <f t="shared" si="9"/>
        <v>0</v>
      </c>
      <c r="I101" s="248">
        <f>'WP - Gates Excluded Costs'!G16</f>
        <v>0</v>
      </c>
      <c r="J101" s="361">
        <f t="shared" si="10"/>
        <v>0</v>
      </c>
      <c r="K101" s="786">
        <v>0</v>
      </c>
      <c r="L101" s="486">
        <f t="shared" si="11"/>
        <v>0</v>
      </c>
      <c r="M101" s="248">
        <v>0</v>
      </c>
      <c r="N101" s="361">
        <f t="shared" si="12"/>
        <v>0</v>
      </c>
    </row>
    <row r="102" spans="1:16">
      <c r="A102" s="220">
        <v>2</v>
      </c>
      <c r="B102" s="232"/>
      <c r="C102" s="362">
        <f>SUM(C96:C101)</f>
        <v>4474404.7264560554</v>
      </c>
      <c r="D102" s="375">
        <f>SUM(D96:D101)</f>
        <v>28692288.400810454</v>
      </c>
      <c r="E102" s="263"/>
      <c r="F102" s="779"/>
      <c r="G102" s="386">
        <f t="shared" ref="G102:N102" si="13">SUM(G96:G101)</f>
        <v>0</v>
      </c>
      <c r="H102" s="362">
        <f t="shared" si="13"/>
        <v>28692288.400810454</v>
      </c>
      <c r="I102" s="362">
        <f t="shared" si="13"/>
        <v>-2430633.2813254627</v>
      </c>
      <c r="J102" s="362">
        <f t="shared" si="13"/>
        <v>26261655.119484991</v>
      </c>
      <c r="K102" s="489">
        <f t="shared" si="13"/>
        <v>0</v>
      </c>
      <c r="L102" s="489">
        <f t="shared" si="13"/>
        <v>26261655.119484991</v>
      </c>
      <c r="M102" s="228">
        <f t="shared" si="13"/>
        <v>0</v>
      </c>
      <c r="N102" s="362">
        <f t="shared" si="13"/>
        <v>26261655.119484991</v>
      </c>
    </row>
    <row r="103" spans="1:16">
      <c r="A103" s="223"/>
      <c r="C103" s="361"/>
      <c r="D103" s="374"/>
      <c r="E103" s="264"/>
      <c r="F103" s="780"/>
      <c r="G103" s="387"/>
      <c r="H103" s="361"/>
      <c r="I103" s="361"/>
      <c r="J103" s="361"/>
      <c r="K103" s="486"/>
      <c r="L103" s="486"/>
      <c r="M103" s="225"/>
      <c r="N103" s="361"/>
    </row>
    <row r="104" spans="1:16">
      <c r="A104" s="223" t="s">
        <v>391</v>
      </c>
      <c r="C104" s="381">
        <v>0</v>
      </c>
      <c r="D104" s="374">
        <f>C104+G63+(H63*$J$40)</f>
        <v>0</v>
      </c>
      <c r="E104" s="262">
        <v>0</v>
      </c>
      <c r="F104" s="781"/>
      <c r="G104" s="385">
        <f>+(E104/100)*'Att 2 - Incentive Return'!$J$40*'Att 1 - Project Rev Req'!H63</f>
        <v>0</v>
      </c>
      <c r="H104" s="361">
        <f>D104+G104</f>
        <v>0</v>
      </c>
      <c r="I104" s="381">
        <v>0</v>
      </c>
      <c r="J104" s="361">
        <f t="shared" ref="J104:J105" si="14">D104+G104+I104</f>
        <v>0</v>
      </c>
      <c r="K104" s="787">
        <v>0</v>
      </c>
      <c r="L104" s="486">
        <f t="shared" ref="L104:L105" si="15">J104+K104</f>
        <v>0</v>
      </c>
      <c r="M104" s="248">
        <v>0</v>
      </c>
      <c r="N104" s="361">
        <f>L104+M104</f>
        <v>0</v>
      </c>
    </row>
    <row r="105" spans="1:16">
      <c r="A105" s="227" t="s">
        <v>393</v>
      </c>
      <c r="B105" s="237"/>
      <c r="C105" s="382">
        <v>0</v>
      </c>
      <c r="D105" s="374">
        <f>C105+G64+(H64*$J$40)</f>
        <v>0</v>
      </c>
      <c r="E105" s="265">
        <v>0</v>
      </c>
      <c r="F105" s="782">
        <v>0</v>
      </c>
      <c r="G105" s="385">
        <f>+(E105/100)*'Att 2 - Incentive Return'!$J$40*'Att 1 - Project Rev Req'!H64</f>
        <v>0</v>
      </c>
      <c r="H105" s="378">
        <f>D105+G105</f>
        <v>0</v>
      </c>
      <c r="I105" s="382">
        <v>0</v>
      </c>
      <c r="J105" s="378">
        <f t="shared" si="14"/>
        <v>0</v>
      </c>
      <c r="K105" s="788">
        <v>0</v>
      </c>
      <c r="L105" s="789">
        <f t="shared" si="15"/>
        <v>0</v>
      </c>
      <c r="M105" s="249">
        <v>0</v>
      </c>
      <c r="N105" s="378">
        <f t="shared" ref="N105" si="16">L105+M105</f>
        <v>0</v>
      </c>
    </row>
    <row r="106" spans="1:16">
      <c r="A106" s="231">
        <v>4</v>
      </c>
      <c r="B106" s="232"/>
      <c r="C106" s="383">
        <f>SUM(C104:C105)</f>
        <v>0</v>
      </c>
      <c r="D106" s="375">
        <f>SUM(D104:D105)</f>
        <v>0</v>
      </c>
      <c r="E106" s="264"/>
      <c r="F106" s="783"/>
      <c r="G106" s="386">
        <f>SUM(G104:G105)</f>
        <v>0</v>
      </c>
      <c r="H106" s="379">
        <f>SUM(H104:H105)</f>
        <v>0</v>
      </c>
      <c r="I106" s="361">
        <f t="shared" ref="I106:M106" si="17">SUM(I104:I105)</f>
        <v>0</v>
      </c>
      <c r="J106" s="361">
        <f>SUM(J104:J105)</f>
        <v>0</v>
      </c>
      <c r="K106" s="491">
        <f t="shared" si="17"/>
        <v>0</v>
      </c>
      <c r="L106" s="491">
        <f t="shared" si="17"/>
        <v>0</v>
      </c>
      <c r="M106" s="225">
        <f t="shared" si="17"/>
        <v>0</v>
      </c>
      <c r="N106" s="361">
        <f>SUM(N104:N105)</f>
        <v>0</v>
      </c>
    </row>
    <row r="107" spans="1:16">
      <c r="A107" s="233"/>
      <c r="C107" s="383"/>
      <c r="D107" s="374"/>
      <c r="E107" s="264"/>
      <c r="F107" s="783"/>
      <c r="G107" s="387"/>
      <c r="H107" s="379"/>
      <c r="I107" s="361"/>
      <c r="J107" s="361"/>
      <c r="K107" s="486"/>
      <c r="L107" s="486"/>
      <c r="M107" s="225"/>
      <c r="N107" s="361"/>
    </row>
    <row r="108" spans="1:16">
      <c r="A108" s="233">
        <v>5</v>
      </c>
      <c r="C108" s="384">
        <v>0</v>
      </c>
      <c r="D108" s="374">
        <f>C108+G67+(H67*$J$40)</f>
        <v>0</v>
      </c>
      <c r="E108" s="262">
        <v>0</v>
      </c>
      <c r="F108" s="781">
        <v>0</v>
      </c>
      <c r="G108" s="387">
        <f>+(E108/100)*'Att 2 - Incentive Return'!$J$40*'Att 1 - Project Rev Req'!H67</f>
        <v>0</v>
      </c>
      <c r="H108" s="379">
        <f>D108+G108</f>
        <v>0</v>
      </c>
      <c r="I108" s="381">
        <v>0</v>
      </c>
      <c r="J108" s="361">
        <f>D108+G108+I108</f>
        <v>0</v>
      </c>
      <c r="K108" s="787">
        <v>0</v>
      </c>
      <c r="L108" s="486">
        <f t="shared" ref="L108" si="18">J108+K108</f>
        <v>0</v>
      </c>
      <c r="M108" s="248">
        <v>0</v>
      </c>
      <c r="N108" s="361">
        <f>L108+M108</f>
        <v>0</v>
      </c>
    </row>
    <row r="109" spans="1:16">
      <c r="A109" s="236"/>
      <c r="B109" s="237"/>
      <c r="C109" s="383"/>
      <c r="D109" s="376"/>
      <c r="E109" s="745"/>
      <c r="F109" s="784"/>
      <c r="G109" s="388"/>
      <c r="H109" s="379"/>
      <c r="I109" s="361"/>
      <c r="J109" s="361"/>
      <c r="K109" s="486"/>
      <c r="L109" s="486"/>
      <c r="M109" s="225"/>
      <c r="N109" s="361"/>
    </row>
    <row r="110" spans="1:16">
      <c r="A110" s="236">
        <v>6</v>
      </c>
      <c r="B110" s="237"/>
      <c r="C110" s="363">
        <f>C102+C106+C108</f>
        <v>4474404.7264560554</v>
      </c>
      <c r="D110" s="376">
        <f>SUM(D102+D106+D108)</f>
        <v>28692288.400810454</v>
      </c>
      <c r="E110" s="250"/>
      <c r="F110" s="785"/>
      <c r="G110" s="389">
        <f>+G102+G106+G108</f>
        <v>0</v>
      </c>
      <c r="H110" s="380">
        <f>SUM(H102+H106+H108)</f>
        <v>28692288.400810454</v>
      </c>
      <c r="I110" s="925">
        <f>SUM(I102+I106+I108)</f>
        <v>-2430633.2813254627</v>
      </c>
      <c r="J110" s="363">
        <f>SUM(J102+J106+J108)</f>
        <v>26261655.119484991</v>
      </c>
      <c r="K110" s="923">
        <f t="shared" ref="K110:L110" si="19">SUM(K102+K106+K108)</f>
        <v>0</v>
      </c>
      <c r="L110" s="923">
        <f t="shared" si="19"/>
        <v>26261655.119484991</v>
      </c>
      <c r="M110" s="239">
        <f>M102+M106+M108</f>
        <v>0</v>
      </c>
      <c r="N110" s="363">
        <f>N102+N106+N108</f>
        <v>26261655.119484991</v>
      </c>
      <c r="P110" s="321" t="str">
        <f>IF(ROUND(N110-'Appendix III'!K11,0.1)=0,"","&lt;-- CHECK!")</f>
        <v/>
      </c>
    </row>
    <row r="111" spans="1:16">
      <c r="D111" s="377"/>
    </row>
    <row r="113" spans="1:17">
      <c r="A113" s="237" t="s">
        <v>435</v>
      </c>
    </row>
    <row r="114" spans="1:17">
      <c r="A114" s="23" t="s">
        <v>269</v>
      </c>
      <c r="C114" s="274" t="s">
        <v>436</v>
      </c>
      <c r="D114" s="274"/>
      <c r="E114" s="274"/>
      <c r="F114" s="274"/>
      <c r="G114" s="274"/>
      <c r="H114" s="274"/>
      <c r="I114" s="274"/>
      <c r="J114" s="274"/>
      <c r="K114" s="274"/>
      <c r="L114" s="274"/>
      <c r="M114" s="274"/>
    </row>
    <row r="115" spans="1:17" ht="27" customHeight="1">
      <c r="A115" s="23" t="s">
        <v>271</v>
      </c>
      <c r="C115" s="997" t="s">
        <v>437</v>
      </c>
      <c r="D115" s="997"/>
      <c r="E115" s="997"/>
      <c r="F115" s="997"/>
      <c r="G115" s="997"/>
      <c r="H115" s="997"/>
      <c r="I115" s="997"/>
      <c r="J115" s="997"/>
      <c r="K115" s="997"/>
      <c r="L115" s="997"/>
      <c r="M115" s="997"/>
    </row>
    <row r="116" spans="1:17" ht="12" customHeight="1">
      <c r="A116" s="23" t="s">
        <v>273</v>
      </c>
      <c r="C116" s="997" t="s">
        <v>438</v>
      </c>
      <c r="D116" s="997"/>
      <c r="E116" s="997"/>
      <c r="F116" s="997"/>
      <c r="G116" s="997"/>
      <c r="H116" s="997"/>
      <c r="I116" s="997"/>
      <c r="J116" s="997"/>
      <c r="K116" s="997"/>
      <c r="L116" s="997"/>
      <c r="M116" s="997"/>
    </row>
    <row r="117" spans="1:17" ht="36" customHeight="1">
      <c r="A117" s="23" t="s">
        <v>275</v>
      </c>
      <c r="C117" s="997" t="s">
        <v>439</v>
      </c>
      <c r="D117" s="997"/>
      <c r="E117" s="997"/>
      <c r="F117" s="997"/>
      <c r="G117" s="997"/>
      <c r="H117" s="997"/>
      <c r="I117" s="997"/>
      <c r="J117" s="997"/>
      <c r="K117" s="997"/>
      <c r="L117" s="997"/>
      <c r="M117" s="997"/>
    </row>
    <row r="118" spans="1:17" ht="12" customHeight="1">
      <c r="A118" s="23" t="s">
        <v>277</v>
      </c>
      <c r="C118" s="997" t="s">
        <v>440</v>
      </c>
      <c r="D118" s="997"/>
      <c r="E118" s="997"/>
      <c r="F118" s="997"/>
      <c r="G118" s="997"/>
      <c r="H118" s="997"/>
      <c r="I118" s="997"/>
      <c r="J118" s="997"/>
      <c r="K118" s="997"/>
      <c r="L118" s="997"/>
      <c r="M118" s="997"/>
      <c r="Q118" s="454"/>
    </row>
    <row r="119" spans="1:17" ht="24" customHeight="1">
      <c r="A119" s="23" t="s">
        <v>279</v>
      </c>
      <c r="C119" s="997" t="s">
        <v>441</v>
      </c>
      <c r="D119" s="997"/>
      <c r="E119" s="997"/>
      <c r="F119" s="997"/>
      <c r="G119" s="997"/>
      <c r="H119" s="997"/>
      <c r="I119" s="997"/>
      <c r="J119" s="997"/>
      <c r="K119" s="997"/>
      <c r="L119" s="997"/>
      <c r="M119" s="997"/>
    </row>
    <row r="120" spans="1:17">
      <c r="A120" s="23" t="s">
        <v>281</v>
      </c>
      <c r="C120" s="997" t="s">
        <v>442</v>
      </c>
      <c r="D120" s="997"/>
      <c r="E120" s="997"/>
      <c r="F120" s="997"/>
      <c r="G120" s="997"/>
      <c r="H120" s="997"/>
      <c r="I120" s="997"/>
      <c r="J120" s="997"/>
      <c r="K120" s="997"/>
      <c r="L120" s="997"/>
      <c r="M120" s="997"/>
    </row>
    <row r="121" spans="1:17" ht="36.75" customHeight="1">
      <c r="A121" s="23" t="s">
        <v>283</v>
      </c>
      <c r="C121" s="997" t="s">
        <v>443</v>
      </c>
      <c r="D121" s="997"/>
      <c r="E121" s="997"/>
      <c r="F121" s="997"/>
      <c r="G121" s="997"/>
      <c r="H121" s="997"/>
      <c r="I121" s="997"/>
      <c r="J121" s="997"/>
      <c r="K121" s="997"/>
      <c r="L121" s="997"/>
      <c r="M121" s="997"/>
    </row>
    <row r="122" spans="1:17" ht="12" customHeight="1">
      <c r="A122" s="23" t="s">
        <v>285</v>
      </c>
      <c r="C122" s="997" t="s">
        <v>444</v>
      </c>
      <c r="D122" s="997"/>
      <c r="E122" s="997"/>
      <c r="F122" s="997"/>
      <c r="G122" s="997"/>
      <c r="H122" s="997"/>
      <c r="I122" s="997"/>
      <c r="J122" s="997"/>
      <c r="K122" s="997"/>
      <c r="L122" s="997"/>
      <c r="M122" s="997"/>
    </row>
    <row r="123" spans="1:17" ht="12" customHeight="1">
      <c r="A123" s="23" t="s">
        <v>287</v>
      </c>
      <c r="C123" s="274" t="s">
        <v>445</v>
      </c>
      <c r="D123" s="769"/>
      <c r="E123" s="769"/>
      <c r="F123" s="769"/>
      <c r="G123" s="769"/>
      <c r="H123" s="769"/>
      <c r="I123" s="769"/>
      <c r="J123" s="769"/>
      <c r="K123" s="769"/>
      <c r="L123" s="769"/>
      <c r="M123" s="769"/>
    </row>
    <row r="124" spans="1:17">
      <c r="C124" s="118"/>
      <c r="D124" s="118"/>
      <c r="E124" s="118"/>
      <c r="F124" s="118"/>
      <c r="G124" s="118"/>
      <c r="H124" s="118"/>
      <c r="I124" s="118"/>
      <c r="J124" s="118"/>
      <c r="K124" s="118"/>
      <c r="L124" s="118"/>
      <c r="M124" s="118"/>
    </row>
    <row r="125" spans="1:17">
      <c r="C125" s="118"/>
      <c r="D125" s="118"/>
      <c r="E125" s="118"/>
      <c r="F125" s="118"/>
      <c r="G125" s="118"/>
      <c r="H125" s="118"/>
      <c r="I125" s="118"/>
      <c r="J125" s="118"/>
      <c r="K125" s="118"/>
      <c r="L125" s="118"/>
      <c r="M125" s="118"/>
    </row>
    <row r="126" spans="1:17">
      <c r="C126" s="118"/>
      <c r="D126" s="118"/>
      <c r="E126" s="118"/>
      <c r="F126" s="118"/>
      <c r="G126" s="118"/>
      <c r="H126" s="118"/>
      <c r="I126" s="118"/>
      <c r="J126" s="118"/>
      <c r="K126" s="118"/>
      <c r="L126" s="118"/>
      <c r="M126" s="118"/>
    </row>
  </sheetData>
  <mergeCells count="22">
    <mergeCell ref="A3:M3"/>
    <mergeCell ref="F9:G9"/>
    <mergeCell ref="C117:M117"/>
    <mergeCell ref="C118:M118"/>
    <mergeCell ref="C115:M115"/>
    <mergeCell ref="C116:M116"/>
    <mergeCell ref="A5:M5"/>
    <mergeCell ref="A46:M46"/>
    <mergeCell ref="A44:M44"/>
    <mergeCell ref="A45:M45"/>
    <mergeCell ref="F10:G10"/>
    <mergeCell ref="A4:M4"/>
    <mergeCell ref="C48:J48"/>
    <mergeCell ref="C49:J49"/>
    <mergeCell ref="C121:M121"/>
    <mergeCell ref="C122:M122"/>
    <mergeCell ref="A88:M88"/>
    <mergeCell ref="A87:M87"/>
    <mergeCell ref="C9:D9"/>
    <mergeCell ref="A86:M86"/>
    <mergeCell ref="C119:M119"/>
    <mergeCell ref="C120:M120"/>
  </mergeCells>
  <phoneticPr fontId="0" type="noConversion"/>
  <pageMargins left="0.5" right="0.5" top="0.75" bottom="0.75" header="0.3" footer="0.3"/>
  <pageSetup scale="67" orientation="landscape" verticalDpi="1200" r:id="rId1"/>
  <rowBreaks count="2" manualBreakCount="2">
    <brk id="41" max="13" man="1"/>
    <brk id="8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W65"/>
  <sheetViews>
    <sheetView view="pageBreakPreview" zoomScaleNormal="120" zoomScaleSheetLayoutView="100" workbookViewId="0"/>
  </sheetViews>
  <sheetFormatPr defaultColWidth="9.33203125" defaultRowHeight="12"/>
  <cols>
    <col min="1" max="1" width="5.83203125" style="686" customWidth="1"/>
    <col min="2" max="2" width="51.6640625" style="686" bestFit="1" customWidth="1"/>
    <col min="3" max="3" width="30.1640625" style="686" customWidth="1"/>
    <col min="4" max="16" width="15.33203125" style="686" customWidth="1"/>
    <col min="17" max="17" width="4.33203125" style="686" customWidth="1"/>
    <col min="18" max="18" width="12.5" style="686" bestFit="1" customWidth="1"/>
    <col min="19" max="19" width="11.5" style="686" bestFit="1" customWidth="1"/>
    <col min="20" max="20" width="9.33203125" style="686"/>
    <col min="21" max="21" width="14.1640625" style="686" bestFit="1" customWidth="1"/>
    <col min="22" max="24" width="9.33203125" style="686"/>
    <col min="25" max="25" width="14.1640625" style="686" bestFit="1" customWidth="1"/>
    <col min="26" max="16384" width="9.33203125" style="686"/>
  </cols>
  <sheetData>
    <row r="1" spans="1:101">
      <c r="A1" s="689"/>
      <c r="B1" s="689"/>
      <c r="C1" s="685"/>
      <c r="D1" s="685"/>
      <c r="E1" s="685"/>
      <c r="F1" s="685"/>
      <c r="G1" s="685"/>
      <c r="H1" s="685"/>
      <c r="J1" s="687"/>
      <c r="P1" s="688" t="s">
        <v>446</v>
      </c>
    </row>
    <row r="2" spans="1:101">
      <c r="A2" s="689"/>
      <c r="B2" s="689"/>
      <c r="C2" s="685"/>
      <c r="D2" s="685"/>
      <c r="E2" s="685"/>
      <c r="F2" s="685"/>
      <c r="G2" s="685"/>
      <c r="H2" s="685"/>
      <c r="J2" s="687"/>
      <c r="O2" s="690" t="s">
        <v>447</v>
      </c>
      <c r="P2" s="767" t="str">
        <f>TOC!C2</f>
        <v>12/31/2026</v>
      </c>
    </row>
    <row r="3" spans="1:101">
      <c r="A3" s="1013" t="s">
        <v>448</v>
      </c>
      <c r="B3" s="1013"/>
      <c r="C3" s="1013"/>
      <c r="D3" s="1013"/>
      <c r="E3" s="1013"/>
      <c r="F3" s="1013"/>
      <c r="G3" s="1013"/>
      <c r="H3" s="1013"/>
      <c r="I3" s="1013"/>
      <c r="J3" s="1013"/>
      <c r="K3" s="1013"/>
      <c r="L3" s="1013"/>
      <c r="M3" s="1013"/>
      <c r="N3" s="1013"/>
      <c r="O3" s="1013"/>
      <c r="P3" s="1013"/>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BW3" s="687"/>
      <c r="BX3" s="687"/>
      <c r="BY3" s="687"/>
      <c r="BZ3" s="687"/>
      <c r="CA3" s="687"/>
      <c r="CB3" s="687"/>
      <c r="CC3" s="687"/>
      <c r="CD3" s="687"/>
      <c r="CE3" s="687"/>
      <c r="CF3" s="687"/>
      <c r="CG3" s="687"/>
      <c r="CH3" s="687"/>
      <c r="CI3" s="687"/>
      <c r="CJ3" s="687"/>
      <c r="CK3" s="687"/>
      <c r="CL3" s="687"/>
      <c r="CM3" s="687"/>
      <c r="CN3" s="687"/>
      <c r="CO3" s="687"/>
      <c r="CP3" s="687"/>
      <c r="CQ3" s="687"/>
      <c r="CR3" s="687"/>
      <c r="CS3" s="687"/>
      <c r="CT3" s="687"/>
      <c r="CU3" s="687"/>
      <c r="CV3" s="687"/>
      <c r="CW3" s="687"/>
    </row>
    <row r="4" spans="1:101">
      <c r="A4" s="1013" t="s">
        <v>12</v>
      </c>
      <c r="B4" s="1013"/>
      <c r="C4" s="1013"/>
      <c r="D4" s="1013"/>
      <c r="E4" s="1013"/>
      <c r="F4" s="1013"/>
      <c r="G4" s="1013"/>
      <c r="H4" s="1013"/>
      <c r="I4" s="1013"/>
      <c r="J4" s="1013"/>
      <c r="K4" s="1013"/>
      <c r="L4" s="1013"/>
      <c r="M4" s="1013"/>
      <c r="N4" s="1013"/>
      <c r="O4" s="1013"/>
      <c r="P4" s="1013"/>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7"/>
      <c r="BT4" s="687"/>
      <c r="BU4" s="687"/>
      <c r="BV4" s="687"/>
      <c r="BW4" s="687"/>
      <c r="BX4" s="687"/>
      <c r="BY4" s="687"/>
      <c r="BZ4" s="687"/>
      <c r="CA4" s="687"/>
      <c r="CB4" s="687"/>
      <c r="CC4" s="687"/>
      <c r="CD4" s="687"/>
      <c r="CE4" s="687"/>
      <c r="CF4" s="687"/>
      <c r="CG4" s="687"/>
      <c r="CH4" s="687"/>
      <c r="CI4" s="687"/>
      <c r="CJ4" s="687"/>
      <c r="CK4" s="687"/>
      <c r="CL4" s="687"/>
      <c r="CM4" s="687"/>
      <c r="CN4" s="687"/>
      <c r="CO4" s="687"/>
      <c r="CP4" s="687"/>
      <c r="CQ4" s="687"/>
      <c r="CR4" s="687"/>
      <c r="CS4" s="687"/>
      <c r="CT4" s="687"/>
      <c r="CU4" s="687"/>
      <c r="CV4" s="687"/>
      <c r="CW4" s="687"/>
    </row>
    <row r="5" spans="1:101">
      <c r="A5" s="1014" t="s">
        <v>3</v>
      </c>
      <c r="B5" s="1014"/>
      <c r="C5" s="1014"/>
      <c r="D5" s="1014"/>
      <c r="E5" s="1014"/>
      <c r="F5" s="1014"/>
      <c r="G5" s="1014"/>
      <c r="H5" s="1014"/>
      <c r="I5" s="1014"/>
      <c r="J5" s="1014"/>
      <c r="K5" s="1014"/>
      <c r="L5" s="1014"/>
      <c r="M5" s="1014"/>
      <c r="N5" s="1014"/>
      <c r="O5" s="1014"/>
      <c r="P5" s="1014"/>
      <c r="Q5" s="687"/>
      <c r="R5" s="687"/>
      <c r="S5" s="687"/>
      <c r="T5" s="687"/>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c r="AT5" s="687"/>
      <c r="AU5" s="687"/>
      <c r="AV5" s="687"/>
      <c r="AW5" s="687"/>
      <c r="AX5" s="687"/>
      <c r="AY5" s="687"/>
      <c r="AZ5" s="687"/>
      <c r="BA5" s="687"/>
      <c r="BB5" s="687"/>
      <c r="BC5" s="687"/>
      <c r="BD5" s="687"/>
      <c r="BE5" s="687"/>
      <c r="BF5" s="687"/>
      <c r="BG5" s="687"/>
      <c r="BH5" s="687"/>
      <c r="BI5" s="687"/>
      <c r="BJ5" s="687"/>
      <c r="BK5" s="687"/>
      <c r="BL5" s="687"/>
      <c r="BM5" s="687"/>
      <c r="BN5" s="687"/>
      <c r="BO5" s="687"/>
      <c r="BP5" s="687"/>
      <c r="BQ5" s="687"/>
      <c r="BR5" s="687"/>
      <c r="BS5" s="687"/>
      <c r="BT5" s="687"/>
      <c r="BU5" s="687"/>
      <c r="BV5" s="687"/>
      <c r="BW5" s="687"/>
      <c r="BX5" s="687"/>
      <c r="BY5" s="687"/>
      <c r="BZ5" s="687"/>
      <c r="CA5" s="687"/>
      <c r="CB5" s="687"/>
      <c r="CC5" s="687"/>
      <c r="CD5" s="687"/>
      <c r="CE5" s="687"/>
      <c r="CF5" s="687"/>
      <c r="CG5" s="687"/>
      <c r="CH5" s="687"/>
      <c r="CI5" s="687"/>
      <c r="CJ5" s="687"/>
      <c r="CK5" s="687"/>
      <c r="CL5" s="687"/>
      <c r="CM5" s="687"/>
      <c r="CN5" s="687"/>
      <c r="CO5" s="687"/>
      <c r="CP5" s="687"/>
      <c r="CQ5" s="687"/>
      <c r="CR5" s="687"/>
      <c r="CS5" s="687"/>
      <c r="CT5" s="687"/>
      <c r="CU5" s="687"/>
      <c r="CV5" s="687"/>
      <c r="CW5" s="687"/>
    </row>
    <row r="6" spans="1:101">
      <c r="A6" s="790"/>
      <c r="B6" s="790"/>
      <c r="C6" s="790"/>
      <c r="D6" s="790"/>
      <c r="E6" s="790"/>
      <c r="F6" s="790"/>
      <c r="G6" s="790"/>
      <c r="H6" s="790"/>
      <c r="I6" s="2"/>
      <c r="J6" s="791"/>
      <c r="K6" s="791"/>
      <c r="L6" s="791"/>
      <c r="M6" s="791"/>
      <c r="N6" s="791"/>
      <c r="O6" s="791"/>
      <c r="P6" s="791"/>
      <c r="Q6" s="687"/>
      <c r="R6" s="687"/>
      <c r="S6" s="687"/>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7"/>
      <c r="BV6" s="687"/>
      <c r="BW6" s="687"/>
      <c r="BX6" s="687"/>
      <c r="BY6" s="687"/>
      <c r="BZ6" s="687"/>
      <c r="CA6" s="687"/>
      <c r="CB6" s="687"/>
      <c r="CC6" s="687"/>
      <c r="CD6" s="687"/>
      <c r="CE6" s="687"/>
      <c r="CF6" s="687"/>
      <c r="CG6" s="687"/>
      <c r="CH6" s="687"/>
      <c r="CI6" s="687"/>
      <c r="CJ6" s="687"/>
      <c r="CK6" s="687"/>
      <c r="CL6" s="687"/>
      <c r="CM6" s="687"/>
      <c r="CN6" s="687"/>
      <c r="CO6" s="687"/>
      <c r="CP6" s="687"/>
      <c r="CQ6" s="687"/>
      <c r="CR6" s="687"/>
      <c r="CS6" s="687"/>
      <c r="CT6" s="687"/>
      <c r="CU6" s="687"/>
      <c r="CV6" s="687"/>
      <c r="CW6" s="687"/>
    </row>
    <row r="7" spans="1:101">
      <c r="A7" s="790"/>
      <c r="B7" s="790"/>
      <c r="C7" s="790"/>
      <c r="D7" s="790"/>
      <c r="E7" s="790"/>
      <c r="F7" s="790"/>
      <c r="G7" s="790"/>
      <c r="H7" s="790"/>
      <c r="I7" s="790"/>
      <c r="J7" s="791"/>
      <c r="K7" s="791"/>
      <c r="L7" s="791"/>
      <c r="M7" s="791"/>
      <c r="N7" s="791"/>
      <c r="O7" s="791"/>
      <c r="P7" s="791"/>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c r="BN7" s="687"/>
      <c r="BO7" s="687"/>
      <c r="BP7" s="687"/>
      <c r="BQ7" s="687"/>
      <c r="BR7" s="687"/>
      <c r="BS7" s="687"/>
      <c r="BT7" s="687"/>
      <c r="BU7" s="687"/>
      <c r="BV7" s="687"/>
      <c r="BW7" s="687"/>
      <c r="BX7" s="687"/>
      <c r="BY7" s="687"/>
      <c r="BZ7" s="687"/>
      <c r="CA7" s="687"/>
      <c r="CB7" s="687"/>
      <c r="CC7" s="687"/>
      <c r="CD7" s="687"/>
      <c r="CE7" s="687"/>
      <c r="CF7" s="687"/>
      <c r="CG7" s="687"/>
      <c r="CH7" s="687"/>
      <c r="CI7" s="687"/>
      <c r="CJ7" s="687"/>
      <c r="CK7" s="687"/>
      <c r="CL7" s="687"/>
      <c r="CM7" s="687"/>
      <c r="CN7" s="687"/>
      <c r="CO7" s="687"/>
      <c r="CP7" s="687"/>
      <c r="CQ7" s="687"/>
      <c r="CR7" s="687"/>
      <c r="CS7" s="687"/>
      <c r="CT7" s="687"/>
      <c r="CU7" s="687"/>
      <c r="CV7" s="687"/>
      <c r="CW7" s="687"/>
    </row>
    <row r="8" spans="1:101">
      <c r="A8" s="792"/>
      <c r="B8" s="793" t="s">
        <v>36</v>
      </c>
      <c r="C8" s="793" t="s">
        <v>37</v>
      </c>
      <c r="D8" s="793" t="s">
        <v>38</v>
      </c>
      <c r="E8" s="793" t="s">
        <v>39</v>
      </c>
      <c r="F8" s="793" t="s">
        <v>40</v>
      </c>
      <c r="G8" s="793" t="s">
        <v>369</v>
      </c>
      <c r="H8" s="793" t="s">
        <v>370</v>
      </c>
      <c r="I8" s="793" t="s">
        <v>371</v>
      </c>
      <c r="J8" s="793" t="s">
        <v>399</v>
      </c>
      <c r="K8" s="793" t="s">
        <v>400</v>
      </c>
      <c r="L8" s="793" t="s">
        <v>401</v>
      </c>
      <c r="M8" s="793" t="s">
        <v>403</v>
      </c>
      <c r="N8" s="793" t="s">
        <v>405</v>
      </c>
      <c r="O8" s="793" t="s">
        <v>406</v>
      </c>
      <c r="P8" s="793" t="s">
        <v>409</v>
      </c>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7"/>
      <c r="BX8" s="687"/>
      <c r="BY8" s="687"/>
      <c r="BZ8" s="687"/>
      <c r="CA8" s="687"/>
      <c r="CB8" s="687"/>
      <c r="CC8" s="687"/>
      <c r="CD8" s="687"/>
      <c r="CE8" s="687"/>
      <c r="CF8" s="687"/>
      <c r="CG8" s="687"/>
      <c r="CH8" s="687"/>
      <c r="CI8" s="687"/>
      <c r="CJ8" s="687"/>
      <c r="CK8" s="687"/>
      <c r="CL8" s="687"/>
      <c r="CM8" s="687"/>
      <c r="CN8" s="687"/>
      <c r="CO8" s="687"/>
      <c r="CP8" s="687"/>
      <c r="CQ8" s="687"/>
      <c r="CR8" s="687"/>
      <c r="CS8" s="687"/>
      <c r="CT8" s="687"/>
      <c r="CU8" s="687"/>
      <c r="CV8" s="687"/>
      <c r="CW8" s="687"/>
    </row>
    <row r="9" spans="1:101" ht="38.25">
      <c r="A9" s="794" t="s">
        <v>449</v>
      </c>
      <c r="B9" s="795" t="s">
        <v>373</v>
      </c>
      <c r="C9" s="796" t="s">
        <v>450</v>
      </c>
      <c r="D9" s="797" t="s">
        <v>1092</v>
      </c>
      <c r="E9" s="797" t="s">
        <v>1095</v>
      </c>
      <c r="F9" s="797" t="s">
        <v>1096</v>
      </c>
      <c r="G9" s="797" t="s">
        <v>1097</v>
      </c>
      <c r="H9" s="797" t="s">
        <v>1098</v>
      </c>
      <c r="I9" s="797" t="s">
        <v>1099</v>
      </c>
      <c r="J9" s="797" t="s">
        <v>1100</v>
      </c>
      <c r="K9" s="797" t="s">
        <v>1101</v>
      </c>
      <c r="L9" s="797" t="s">
        <v>1102</v>
      </c>
      <c r="M9" s="797" t="s">
        <v>1103</v>
      </c>
      <c r="N9" s="797" t="s">
        <v>1104</v>
      </c>
      <c r="O9" s="797" t="s">
        <v>1105</v>
      </c>
      <c r="P9" s="798" t="s">
        <v>1106</v>
      </c>
      <c r="Q9" s="687"/>
      <c r="R9" s="687"/>
      <c r="S9" s="687"/>
      <c r="T9" s="687"/>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c r="AT9" s="687"/>
      <c r="AU9" s="687"/>
      <c r="AV9" s="687"/>
      <c r="AW9" s="687"/>
      <c r="AX9" s="687"/>
      <c r="AY9" s="687"/>
      <c r="AZ9" s="687"/>
      <c r="BA9" s="687"/>
      <c r="BB9" s="687"/>
      <c r="BC9" s="687"/>
      <c r="BD9" s="687"/>
      <c r="BE9" s="687"/>
      <c r="BF9" s="687"/>
      <c r="BG9" s="687"/>
      <c r="BH9" s="687"/>
      <c r="BI9" s="687"/>
      <c r="BJ9" s="687"/>
      <c r="BK9" s="687"/>
      <c r="BL9" s="687"/>
      <c r="BM9" s="687"/>
      <c r="BN9" s="687"/>
      <c r="BO9" s="687"/>
      <c r="BP9" s="687"/>
      <c r="BQ9" s="687"/>
      <c r="BR9" s="687"/>
      <c r="BS9" s="687"/>
      <c r="BT9" s="687"/>
      <c r="BU9" s="687"/>
      <c r="BV9" s="687"/>
      <c r="BW9" s="687"/>
      <c r="BX9" s="687"/>
      <c r="BY9" s="687"/>
      <c r="BZ9" s="687"/>
      <c r="CA9" s="687"/>
      <c r="CB9" s="687"/>
      <c r="CC9" s="687"/>
      <c r="CD9" s="687"/>
      <c r="CE9" s="687"/>
      <c r="CF9" s="687"/>
      <c r="CG9" s="687"/>
      <c r="CH9" s="687"/>
      <c r="CI9" s="687"/>
      <c r="CJ9" s="687"/>
      <c r="CK9" s="687"/>
      <c r="CL9" s="687"/>
      <c r="CM9" s="687"/>
      <c r="CN9" s="687"/>
      <c r="CO9" s="687"/>
      <c r="CP9" s="687"/>
      <c r="CQ9" s="687"/>
      <c r="CR9" s="687"/>
      <c r="CS9" s="687"/>
      <c r="CT9" s="687"/>
      <c r="CU9" s="687"/>
      <c r="CV9" s="687"/>
      <c r="CW9" s="687"/>
    </row>
    <row r="10" spans="1:101">
      <c r="A10" s="799"/>
      <c r="B10" s="800"/>
      <c r="C10" s="801" t="s">
        <v>451</v>
      </c>
      <c r="D10" s="800"/>
      <c r="E10" s="800"/>
      <c r="F10" s="800"/>
      <c r="G10" s="800"/>
      <c r="H10" s="800"/>
      <c r="I10" s="800"/>
      <c r="J10" s="791"/>
      <c r="K10" s="791"/>
      <c r="L10" s="791"/>
      <c r="M10" s="791"/>
      <c r="N10" s="791"/>
      <c r="O10" s="791"/>
      <c r="P10" s="791"/>
      <c r="Q10" s="687"/>
      <c r="R10" s="687"/>
      <c r="S10" s="854"/>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c r="BC10" s="687"/>
      <c r="BD10" s="687"/>
      <c r="BE10" s="687"/>
      <c r="BF10" s="687"/>
      <c r="BG10" s="687"/>
      <c r="BH10" s="687"/>
      <c r="BI10" s="687"/>
      <c r="BJ10" s="687"/>
      <c r="BK10" s="687"/>
      <c r="BL10" s="687"/>
      <c r="BM10" s="687"/>
      <c r="BN10" s="687"/>
      <c r="BO10" s="687"/>
      <c r="BP10" s="687"/>
      <c r="BQ10" s="687"/>
      <c r="BR10" s="687"/>
      <c r="BS10" s="687"/>
      <c r="BT10" s="687"/>
      <c r="BU10" s="687"/>
      <c r="BV10" s="687"/>
      <c r="BW10" s="687"/>
      <c r="BX10" s="687"/>
      <c r="BY10" s="687"/>
      <c r="BZ10" s="687"/>
      <c r="CA10" s="687"/>
      <c r="CB10" s="687"/>
      <c r="CC10" s="687"/>
      <c r="CD10" s="687"/>
      <c r="CE10" s="687"/>
      <c r="CF10" s="687"/>
      <c r="CG10" s="687"/>
      <c r="CH10" s="687"/>
      <c r="CI10" s="687"/>
      <c r="CJ10" s="687"/>
      <c r="CK10" s="687"/>
      <c r="CL10" s="687"/>
      <c r="CM10" s="687"/>
      <c r="CN10" s="687"/>
      <c r="CO10" s="687"/>
      <c r="CP10" s="687"/>
      <c r="CQ10" s="687"/>
      <c r="CR10" s="687"/>
      <c r="CS10" s="687"/>
      <c r="CT10" s="687"/>
      <c r="CU10" s="687"/>
      <c r="CV10" s="687"/>
      <c r="CW10" s="687"/>
    </row>
    <row r="11" spans="1:101">
      <c r="A11" s="802" t="s">
        <v>11</v>
      </c>
      <c r="B11" s="803" t="str">
        <f>'Att 1 - Project Rev Req'!C55</f>
        <v>Gates</v>
      </c>
      <c r="C11" s="804">
        <f>AVERAGE(D11:P11)</f>
        <v>68299999.809999973</v>
      </c>
      <c r="D11" s="805">
        <v>68299999.810000002</v>
      </c>
      <c r="E11" s="805">
        <v>68299999.810000002</v>
      </c>
      <c r="F11" s="805">
        <v>68299999.810000002</v>
      </c>
      <c r="G11" s="805">
        <v>68299999.810000002</v>
      </c>
      <c r="H11" s="805">
        <v>68299999.810000002</v>
      </c>
      <c r="I11" s="805">
        <v>68299999.810000002</v>
      </c>
      <c r="J11" s="805">
        <v>68299999.810000002</v>
      </c>
      <c r="K11" s="805">
        <v>68299999.810000002</v>
      </c>
      <c r="L11" s="805">
        <v>68299999.810000002</v>
      </c>
      <c r="M11" s="805">
        <v>68299999.810000002</v>
      </c>
      <c r="N11" s="805">
        <v>68299999.810000002</v>
      </c>
      <c r="O11" s="805">
        <v>68299999.810000002</v>
      </c>
      <c r="P11" s="806">
        <v>68299999.810000002</v>
      </c>
      <c r="Q11" s="687"/>
      <c r="R11" s="739"/>
      <c r="S11" s="855"/>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c r="BC11" s="687"/>
      <c r="BD11" s="687"/>
      <c r="BE11" s="687"/>
      <c r="BF11" s="687"/>
      <c r="BG11" s="687"/>
      <c r="BH11" s="687"/>
      <c r="BI11" s="687"/>
      <c r="BJ11" s="687"/>
      <c r="BK11" s="687"/>
      <c r="BL11" s="687"/>
      <c r="BM11" s="687"/>
      <c r="BN11" s="687"/>
      <c r="BO11" s="687"/>
      <c r="BP11" s="687"/>
      <c r="BQ11" s="687"/>
      <c r="BR11" s="687"/>
      <c r="BS11" s="687"/>
      <c r="BT11" s="687"/>
      <c r="BU11" s="687"/>
      <c r="BV11" s="687"/>
      <c r="BW11" s="687"/>
      <c r="BX11" s="687"/>
      <c r="BY11" s="687"/>
      <c r="BZ11" s="687"/>
      <c r="CA11" s="687"/>
      <c r="CB11" s="687"/>
      <c r="CC11" s="687"/>
      <c r="CD11" s="687"/>
      <c r="CE11" s="687"/>
      <c r="CF11" s="687"/>
      <c r="CG11" s="687"/>
      <c r="CH11" s="687"/>
      <c r="CI11" s="687"/>
      <c r="CJ11" s="687"/>
      <c r="CK11" s="687"/>
      <c r="CL11" s="687"/>
      <c r="CM11" s="687"/>
      <c r="CN11" s="687"/>
      <c r="CO11" s="687"/>
      <c r="CP11" s="687"/>
      <c r="CQ11" s="687"/>
      <c r="CR11" s="687"/>
      <c r="CS11" s="687"/>
      <c r="CT11" s="687"/>
      <c r="CU11" s="687"/>
      <c r="CV11" s="687"/>
      <c r="CW11" s="687"/>
    </row>
    <row r="12" spans="1:101">
      <c r="A12" s="807" t="s">
        <v>386</v>
      </c>
      <c r="B12" s="808" t="str">
        <f>'Att 1 - Project Rev Req'!C56</f>
        <v>Gates - Excluded Costs (not subject to caps)</v>
      </c>
      <c r="C12" s="503">
        <f t="shared" ref="C12:C13" si="0">AVERAGE(D12:P12)</f>
        <v>11368172.030000001</v>
      </c>
      <c r="D12" s="809">
        <v>11368172.030000001</v>
      </c>
      <c r="E12" s="809">
        <v>11368172.030000001</v>
      </c>
      <c r="F12" s="809">
        <v>11368172.030000001</v>
      </c>
      <c r="G12" s="809">
        <v>11368172.030000001</v>
      </c>
      <c r="H12" s="809">
        <v>11368172.030000001</v>
      </c>
      <c r="I12" s="809">
        <v>11368172.030000001</v>
      </c>
      <c r="J12" s="809">
        <v>11368172.030000001</v>
      </c>
      <c r="K12" s="809">
        <v>11368172.030000001</v>
      </c>
      <c r="L12" s="809">
        <v>11368172.030000001</v>
      </c>
      <c r="M12" s="809">
        <v>11368172.030000001</v>
      </c>
      <c r="N12" s="809">
        <v>11368172.030000001</v>
      </c>
      <c r="O12" s="809">
        <v>11368172.030000001</v>
      </c>
      <c r="P12" s="810">
        <v>11368172.030000001</v>
      </c>
      <c r="Q12" s="687"/>
      <c r="R12" s="739"/>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c r="BN12" s="687"/>
      <c r="BO12" s="687"/>
      <c r="BP12" s="687"/>
      <c r="BQ12" s="687"/>
      <c r="BR12" s="687"/>
      <c r="BS12" s="687"/>
      <c r="BT12" s="687"/>
      <c r="BU12" s="687"/>
      <c r="BV12" s="687"/>
      <c r="BW12" s="687"/>
      <c r="BX12" s="687"/>
      <c r="BY12" s="687"/>
      <c r="BZ12" s="687"/>
      <c r="CA12" s="687"/>
      <c r="CB12" s="687"/>
      <c r="CC12" s="687"/>
      <c r="CD12" s="687"/>
      <c r="CE12" s="687"/>
      <c r="CF12" s="687"/>
      <c r="CG12" s="687"/>
      <c r="CH12" s="687"/>
      <c r="CI12" s="687"/>
      <c r="CJ12" s="687"/>
      <c r="CK12" s="687"/>
      <c r="CL12" s="687"/>
      <c r="CM12" s="687"/>
      <c r="CN12" s="687"/>
      <c r="CO12" s="687"/>
      <c r="CP12" s="687"/>
      <c r="CQ12" s="687"/>
      <c r="CR12" s="687"/>
      <c r="CS12" s="687"/>
      <c r="CT12" s="687"/>
      <c r="CU12" s="687"/>
      <c r="CV12" s="687"/>
      <c r="CW12" s="687"/>
    </row>
    <row r="13" spans="1:101">
      <c r="A13" s="807" t="s">
        <v>388</v>
      </c>
      <c r="B13" s="808" t="str">
        <f>'Att 1 - Project Rev Req'!C57</f>
        <v>Round Mountain</v>
      </c>
      <c r="C13" s="503">
        <f t="shared" si="0"/>
        <v>58076923.076923087</v>
      </c>
      <c r="D13" s="809">
        <v>0</v>
      </c>
      <c r="E13" s="809">
        <v>0</v>
      </c>
      <c r="F13" s="809">
        <v>0</v>
      </c>
      <c r="G13" s="809">
        <v>75500000.00000003</v>
      </c>
      <c r="H13" s="809">
        <v>75500000.00000003</v>
      </c>
      <c r="I13" s="809">
        <v>75500000.00000003</v>
      </c>
      <c r="J13" s="809">
        <v>75500000.00000003</v>
      </c>
      <c r="K13" s="809">
        <v>75500000.00000003</v>
      </c>
      <c r="L13" s="809">
        <v>75500000.00000003</v>
      </c>
      <c r="M13" s="809">
        <v>75500000.00000003</v>
      </c>
      <c r="N13" s="809">
        <v>75500000.00000003</v>
      </c>
      <c r="O13" s="809">
        <v>75500000.00000003</v>
      </c>
      <c r="P13" s="810">
        <v>75500000.00000003</v>
      </c>
      <c r="Q13" s="687"/>
      <c r="R13" s="739"/>
      <c r="S13" s="687"/>
      <c r="T13" s="687"/>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c r="AT13" s="687"/>
      <c r="AU13" s="687"/>
      <c r="AV13" s="687"/>
      <c r="AW13" s="687"/>
      <c r="AX13" s="687"/>
      <c r="AY13" s="687"/>
      <c r="AZ13" s="687"/>
      <c r="BA13" s="687"/>
      <c r="BB13" s="687"/>
      <c r="BC13" s="687"/>
      <c r="BD13" s="687"/>
      <c r="BE13" s="687"/>
      <c r="BF13" s="687"/>
      <c r="BG13" s="687"/>
      <c r="BH13" s="687"/>
      <c r="BI13" s="687"/>
      <c r="BJ13" s="687"/>
      <c r="BK13" s="687"/>
      <c r="BL13" s="687"/>
      <c r="BM13" s="687"/>
      <c r="BN13" s="687"/>
      <c r="BO13" s="687"/>
      <c r="BP13" s="687"/>
      <c r="BQ13" s="687"/>
      <c r="BR13" s="687"/>
      <c r="BS13" s="687"/>
      <c r="BT13" s="687"/>
      <c r="BU13" s="687"/>
      <c r="BV13" s="687"/>
      <c r="BW13" s="687"/>
      <c r="BX13" s="687"/>
      <c r="BY13" s="687"/>
      <c r="BZ13" s="687"/>
      <c r="CA13" s="687"/>
      <c r="CB13" s="687"/>
      <c r="CC13" s="687"/>
      <c r="CD13" s="687"/>
      <c r="CE13" s="687"/>
      <c r="CF13" s="687"/>
      <c r="CG13" s="687"/>
      <c r="CH13" s="687"/>
      <c r="CI13" s="687"/>
      <c r="CJ13" s="687"/>
      <c r="CK13" s="687"/>
      <c r="CL13" s="687"/>
      <c r="CM13" s="687"/>
      <c r="CN13" s="687"/>
      <c r="CO13" s="687"/>
      <c r="CP13" s="687"/>
      <c r="CQ13" s="687"/>
      <c r="CR13" s="687"/>
      <c r="CS13" s="687"/>
      <c r="CT13" s="687"/>
      <c r="CU13" s="687"/>
      <c r="CV13" s="687"/>
      <c r="CW13" s="687"/>
    </row>
    <row r="14" spans="1:101">
      <c r="A14" s="807" t="s">
        <v>452</v>
      </c>
      <c r="B14" s="808" t="str">
        <f>'Att 1 - Project Rev Req'!C58</f>
        <v>Round Mountain - Excluded Costs (not subject to caps)</v>
      </c>
      <c r="C14" s="503">
        <f t="shared" ref="C14:C15" si="1">AVERAGE(D14:P14)</f>
        <v>32950769.225384627</v>
      </c>
      <c r="D14" s="809">
        <v>0</v>
      </c>
      <c r="E14" s="809">
        <v>0</v>
      </c>
      <c r="F14" s="809">
        <v>0</v>
      </c>
      <c r="G14" s="809">
        <v>41035999.99000001</v>
      </c>
      <c r="H14" s="809">
        <v>41464571.420000009</v>
      </c>
      <c r="I14" s="809">
        <v>41893142.850000009</v>
      </c>
      <c r="J14" s="809">
        <v>42321714.280000009</v>
      </c>
      <c r="K14" s="809">
        <v>42750285.710000008</v>
      </c>
      <c r="L14" s="809">
        <v>43178857.140000008</v>
      </c>
      <c r="M14" s="809">
        <v>43607428.570000008</v>
      </c>
      <c r="N14" s="809">
        <v>44035999.99000001</v>
      </c>
      <c r="O14" s="809">
        <v>44035999.99000001</v>
      </c>
      <c r="P14" s="810">
        <v>44035999.99000001</v>
      </c>
      <c r="Q14" s="687"/>
      <c r="R14" s="739"/>
      <c r="S14" s="687"/>
      <c r="T14" s="687"/>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c r="AT14" s="687"/>
      <c r="AU14" s="687"/>
      <c r="AV14" s="687"/>
      <c r="AW14" s="687"/>
      <c r="AX14" s="687"/>
      <c r="AY14" s="687"/>
      <c r="AZ14" s="687"/>
      <c r="BA14" s="687"/>
      <c r="BB14" s="687"/>
      <c r="BC14" s="687"/>
      <c r="BD14" s="687"/>
      <c r="BE14" s="687"/>
      <c r="BF14" s="687"/>
      <c r="BG14" s="687"/>
      <c r="BH14" s="687"/>
      <c r="BI14" s="687"/>
      <c r="BJ14" s="687"/>
      <c r="BK14" s="687"/>
      <c r="BL14" s="687"/>
      <c r="BM14" s="687"/>
      <c r="BN14" s="687"/>
      <c r="BO14" s="687"/>
      <c r="BP14" s="687"/>
      <c r="BQ14" s="687"/>
      <c r="BR14" s="687"/>
      <c r="BS14" s="687"/>
      <c r="BT14" s="687"/>
      <c r="BU14" s="687"/>
      <c r="BV14" s="687"/>
      <c r="BW14" s="687"/>
      <c r="BX14" s="687"/>
      <c r="BY14" s="687"/>
      <c r="BZ14" s="687"/>
      <c r="CA14" s="687"/>
      <c r="CB14" s="687"/>
      <c r="CC14" s="687"/>
      <c r="CD14" s="687"/>
      <c r="CE14" s="687"/>
      <c r="CF14" s="687"/>
      <c r="CG14" s="687"/>
      <c r="CH14" s="687"/>
      <c r="CI14" s="687"/>
      <c r="CJ14" s="687"/>
      <c r="CK14" s="687"/>
      <c r="CL14" s="687"/>
      <c r="CM14" s="687"/>
      <c r="CN14" s="687"/>
      <c r="CO14" s="687"/>
      <c r="CP14" s="687"/>
      <c r="CQ14" s="687"/>
      <c r="CR14" s="687"/>
      <c r="CS14" s="687"/>
      <c r="CT14" s="687"/>
      <c r="CU14" s="687"/>
      <c r="CV14" s="687"/>
      <c r="CW14" s="687"/>
    </row>
    <row r="15" spans="1:101">
      <c r="A15" s="807" t="s">
        <v>453</v>
      </c>
      <c r="B15" s="808" t="str">
        <f>'Att 1 - Project Rev Req'!C59</f>
        <v>Other - Non-Project (not subject to caps)</v>
      </c>
      <c r="C15" s="503">
        <f t="shared" si="1"/>
        <v>374240</v>
      </c>
      <c r="D15" s="809">
        <v>374240</v>
      </c>
      <c r="E15" s="809">
        <v>374240</v>
      </c>
      <c r="F15" s="809">
        <v>374240</v>
      </c>
      <c r="G15" s="809">
        <v>374240</v>
      </c>
      <c r="H15" s="809">
        <v>374240</v>
      </c>
      <c r="I15" s="809">
        <v>374240</v>
      </c>
      <c r="J15" s="809">
        <v>374240</v>
      </c>
      <c r="K15" s="809">
        <v>374240</v>
      </c>
      <c r="L15" s="809">
        <v>374240</v>
      </c>
      <c r="M15" s="809">
        <v>374240</v>
      </c>
      <c r="N15" s="809">
        <v>374240</v>
      </c>
      <c r="O15" s="809">
        <v>374240</v>
      </c>
      <c r="P15" s="810">
        <v>374240</v>
      </c>
      <c r="Q15" s="687"/>
      <c r="R15" s="739"/>
      <c r="S15" s="687"/>
      <c r="T15" s="687"/>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c r="AT15" s="687"/>
      <c r="AU15" s="687"/>
      <c r="AV15" s="687"/>
      <c r="AW15" s="687"/>
      <c r="AX15" s="687"/>
      <c r="AY15" s="687"/>
      <c r="AZ15" s="687"/>
      <c r="BA15" s="687"/>
      <c r="BB15" s="687"/>
      <c r="BC15" s="687"/>
      <c r="BD15" s="687"/>
      <c r="BE15" s="687"/>
      <c r="BF15" s="687"/>
      <c r="BG15" s="687"/>
      <c r="BH15" s="687"/>
      <c r="BI15" s="687"/>
      <c r="BJ15" s="687"/>
      <c r="BK15" s="687"/>
      <c r="BL15" s="687"/>
      <c r="BM15" s="687"/>
      <c r="BN15" s="687"/>
      <c r="BO15" s="687"/>
      <c r="BP15" s="687"/>
      <c r="BQ15" s="687"/>
      <c r="BR15" s="687"/>
      <c r="BS15" s="687"/>
      <c r="BT15" s="687"/>
      <c r="BU15" s="687"/>
      <c r="BV15" s="687"/>
      <c r="BW15" s="687"/>
      <c r="BX15" s="687"/>
      <c r="BY15" s="687"/>
      <c r="BZ15" s="687"/>
      <c r="CA15" s="687"/>
      <c r="CB15" s="687"/>
      <c r="CC15" s="687"/>
      <c r="CD15" s="687"/>
      <c r="CE15" s="687"/>
      <c r="CF15" s="687"/>
      <c r="CG15" s="687"/>
      <c r="CH15" s="687"/>
      <c r="CI15" s="687"/>
      <c r="CJ15" s="687"/>
      <c r="CK15" s="687"/>
      <c r="CL15" s="687"/>
      <c r="CM15" s="687"/>
      <c r="CN15" s="687"/>
      <c r="CO15" s="687"/>
      <c r="CP15" s="687"/>
      <c r="CQ15" s="687"/>
      <c r="CR15" s="687"/>
      <c r="CS15" s="687"/>
      <c r="CT15" s="687"/>
      <c r="CU15" s="687"/>
      <c r="CV15" s="687"/>
      <c r="CW15" s="687"/>
    </row>
    <row r="16" spans="1:101">
      <c r="A16" s="811" t="s">
        <v>454</v>
      </c>
      <c r="B16" s="812" t="s">
        <v>454</v>
      </c>
      <c r="C16" s="813" t="s">
        <v>454</v>
      </c>
      <c r="D16" s="814">
        <v>0</v>
      </c>
      <c r="E16" s="814">
        <v>0</v>
      </c>
      <c r="F16" s="814">
        <v>0</v>
      </c>
      <c r="G16" s="814">
        <v>0</v>
      </c>
      <c r="H16" s="814">
        <v>0</v>
      </c>
      <c r="I16" s="814">
        <v>0</v>
      </c>
      <c r="J16" s="814">
        <v>0</v>
      </c>
      <c r="K16" s="814">
        <v>0</v>
      </c>
      <c r="L16" s="814">
        <v>0</v>
      </c>
      <c r="M16" s="814">
        <v>0</v>
      </c>
      <c r="N16" s="814">
        <v>0</v>
      </c>
      <c r="O16" s="814">
        <v>0</v>
      </c>
      <c r="P16" s="815">
        <v>0</v>
      </c>
      <c r="Q16" s="687"/>
      <c r="R16" s="739"/>
      <c r="S16" s="854"/>
      <c r="T16" s="687"/>
      <c r="U16" s="73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c r="AT16" s="687"/>
      <c r="AU16" s="687"/>
      <c r="AV16" s="687"/>
      <c r="AW16" s="687"/>
      <c r="AX16" s="687"/>
      <c r="AY16" s="687"/>
      <c r="AZ16" s="687"/>
      <c r="BA16" s="687"/>
      <c r="BB16" s="687"/>
      <c r="BC16" s="687"/>
      <c r="BD16" s="687"/>
      <c r="BE16" s="687"/>
      <c r="BF16" s="687"/>
      <c r="BG16" s="687"/>
      <c r="BH16" s="687"/>
      <c r="BI16" s="687"/>
      <c r="BJ16" s="687"/>
      <c r="BK16" s="687"/>
      <c r="BL16" s="687"/>
      <c r="BM16" s="687"/>
      <c r="BN16" s="687"/>
      <c r="BO16" s="687"/>
      <c r="BP16" s="687"/>
      <c r="BQ16" s="687"/>
      <c r="BR16" s="687"/>
      <c r="BS16" s="687"/>
      <c r="BT16" s="687"/>
      <c r="BU16" s="687"/>
      <c r="BV16" s="687"/>
      <c r="BW16" s="687"/>
      <c r="BX16" s="687"/>
      <c r="BY16" s="687"/>
      <c r="BZ16" s="687"/>
      <c r="CA16" s="687"/>
      <c r="CB16" s="687"/>
      <c r="CC16" s="687"/>
      <c r="CD16" s="687"/>
      <c r="CE16" s="687"/>
      <c r="CF16" s="687"/>
      <c r="CG16" s="687"/>
      <c r="CH16" s="687"/>
      <c r="CI16" s="687"/>
      <c r="CJ16" s="687"/>
      <c r="CK16" s="687"/>
      <c r="CL16" s="687"/>
      <c r="CM16" s="687"/>
      <c r="CN16" s="687"/>
      <c r="CO16" s="687"/>
      <c r="CP16" s="687"/>
      <c r="CQ16" s="687"/>
      <c r="CR16" s="687"/>
      <c r="CS16" s="687"/>
      <c r="CT16" s="687"/>
      <c r="CU16" s="687"/>
      <c r="CV16" s="687"/>
      <c r="CW16" s="687"/>
    </row>
    <row r="17" spans="1:101">
      <c r="A17" s="816">
        <v>1</v>
      </c>
      <c r="B17" s="817" t="s">
        <v>455</v>
      </c>
      <c r="C17" s="818">
        <f>AVERAGE(D17:P17)</f>
        <v>171070104.14230773</v>
      </c>
      <c r="D17" s="818">
        <f t="shared" ref="D17:P17" si="2">SUM(D11:D16)</f>
        <v>80042411.840000004</v>
      </c>
      <c r="E17" s="818">
        <f t="shared" si="2"/>
        <v>80042411.840000004</v>
      </c>
      <c r="F17" s="818">
        <f t="shared" si="2"/>
        <v>80042411.840000004</v>
      </c>
      <c r="G17" s="818">
        <f t="shared" si="2"/>
        <v>196578411.83000004</v>
      </c>
      <c r="H17" s="818">
        <f t="shared" si="2"/>
        <v>197006983.26000005</v>
      </c>
      <c r="I17" s="818">
        <f t="shared" si="2"/>
        <v>197435554.69000006</v>
      </c>
      <c r="J17" s="818">
        <f t="shared" si="2"/>
        <v>197864126.12000003</v>
      </c>
      <c r="K17" s="818">
        <f t="shared" si="2"/>
        <v>198292697.55000004</v>
      </c>
      <c r="L17" s="818">
        <f t="shared" si="2"/>
        <v>198721268.98000005</v>
      </c>
      <c r="M17" s="818">
        <f t="shared" si="2"/>
        <v>199149840.41000003</v>
      </c>
      <c r="N17" s="818">
        <f t="shared" si="2"/>
        <v>199578411.83000004</v>
      </c>
      <c r="O17" s="818">
        <f t="shared" si="2"/>
        <v>199578411.83000004</v>
      </c>
      <c r="P17" s="818">
        <f t="shared" si="2"/>
        <v>199578411.83000004</v>
      </c>
      <c r="Q17" s="687"/>
      <c r="R17" s="739"/>
      <c r="S17" s="855"/>
      <c r="T17" s="687"/>
      <c r="U17" s="687"/>
      <c r="V17" s="687"/>
      <c r="W17" s="687"/>
      <c r="X17" s="687"/>
      <c r="Y17" s="687"/>
      <c r="Z17" s="687"/>
      <c r="AA17" s="687"/>
      <c r="AB17" s="687"/>
      <c r="AC17" s="687"/>
      <c r="AD17" s="687"/>
      <c r="AE17" s="687"/>
      <c r="AF17" s="687"/>
      <c r="AG17" s="687"/>
      <c r="AH17" s="687"/>
      <c r="AI17" s="687"/>
      <c r="AJ17" s="687"/>
      <c r="AK17" s="687"/>
      <c r="AL17" s="687"/>
      <c r="AM17" s="687"/>
      <c r="AN17" s="687"/>
      <c r="AO17" s="687"/>
      <c r="AP17" s="687"/>
      <c r="AQ17" s="687"/>
      <c r="AR17" s="687"/>
      <c r="AS17" s="687"/>
      <c r="AT17" s="687"/>
      <c r="AU17" s="687"/>
      <c r="AV17" s="687"/>
      <c r="AW17" s="687"/>
      <c r="AX17" s="687"/>
      <c r="AY17" s="687"/>
      <c r="AZ17" s="687"/>
      <c r="BA17" s="687"/>
      <c r="BB17" s="687"/>
      <c r="BC17" s="687"/>
      <c r="BD17" s="687"/>
      <c r="BE17" s="687"/>
      <c r="BF17" s="687"/>
      <c r="BG17" s="687"/>
      <c r="BH17" s="687"/>
      <c r="BI17" s="687"/>
      <c r="BJ17" s="687"/>
      <c r="BK17" s="687"/>
      <c r="BL17" s="687"/>
      <c r="BM17" s="687"/>
      <c r="BN17" s="687"/>
      <c r="BO17" s="687"/>
      <c r="BP17" s="687"/>
      <c r="BQ17" s="687"/>
      <c r="BR17" s="687"/>
      <c r="BS17" s="687"/>
      <c r="BT17" s="687"/>
      <c r="BU17" s="687"/>
      <c r="BV17" s="687"/>
      <c r="BW17" s="687"/>
      <c r="BX17" s="687"/>
      <c r="BY17" s="687"/>
      <c r="BZ17" s="687"/>
      <c r="CA17" s="687"/>
      <c r="CB17" s="687"/>
      <c r="CC17" s="687"/>
      <c r="CD17" s="687"/>
      <c r="CE17" s="687"/>
      <c r="CF17" s="687"/>
      <c r="CG17" s="687"/>
      <c r="CH17" s="687"/>
      <c r="CI17" s="687"/>
      <c r="CJ17" s="687"/>
      <c r="CK17" s="687"/>
      <c r="CL17" s="687"/>
      <c r="CM17" s="687"/>
      <c r="CN17" s="687"/>
      <c r="CO17" s="687"/>
      <c r="CP17" s="687"/>
      <c r="CQ17" s="687"/>
      <c r="CR17" s="687"/>
      <c r="CS17" s="687"/>
      <c r="CT17" s="687"/>
      <c r="CU17" s="687"/>
      <c r="CV17" s="687"/>
      <c r="CW17" s="687"/>
    </row>
    <row r="18" spans="1:101">
      <c r="A18" s="816"/>
      <c r="B18" s="817"/>
      <c r="C18" s="818"/>
      <c r="D18" s="818"/>
      <c r="E18" s="818"/>
      <c r="F18" s="818"/>
      <c r="G18" s="818"/>
      <c r="H18" s="818"/>
      <c r="I18" s="818"/>
      <c r="J18" s="818"/>
      <c r="K18" s="818"/>
      <c r="L18" s="818"/>
      <c r="M18" s="818"/>
      <c r="N18" s="818"/>
      <c r="O18" s="818"/>
      <c r="P18" s="818"/>
      <c r="Q18" s="687"/>
      <c r="R18" s="739"/>
      <c r="S18" s="687"/>
      <c r="T18" s="687"/>
      <c r="U18" s="687"/>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7"/>
      <c r="AS18" s="687"/>
      <c r="AT18" s="687"/>
      <c r="AU18" s="687"/>
      <c r="AV18" s="687"/>
      <c r="AW18" s="687"/>
      <c r="AX18" s="687"/>
      <c r="AY18" s="687"/>
      <c r="AZ18" s="687"/>
      <c r="BA18" s="687"/>
      <c r="BB18" s="687"/>
      <c r="BC18" s="687"/>
      <c r="BD18" s="687"/>
      <c r="BE18" s="687"/>
      <c r="BF18" s="687"/>
      <c r="BG18" s="687"/>
      <c r="BH18" s="687"/>
      <c r="BI18" s="687"/>
      <c r="BJ18" s="687"/>
      <c r="BK18" s="687"/>
      <c r="BL18" s="687"/>
      <c r="BM18" s="687"/>
      <c r="BN18" s="687"/>
      <c r="BO18" s="687"/>
      <c r="BP18" s="687"/>
      <c r="BQ18" s="687"/>
      <c r="BR18" s="687"/>
      <c r="BS18" s="687"/>
      <c r="BT18" s="687"/>
      <c r="BU18" s="687"/>
      <c r="BV18" s="687"/>
      <c r="BW18" s="687"/>
      <c r="BX18" s="687"/>
      <c r="BY18" s="687"/>
      <c r="BZ18" s="687"/>
      <c r="CA18" s="687"/>
      <c r="CB18" s="687"/>
      <c r="CC18" s="687"/>
      <c r="CD18" s="687"/>
      <c r="CE18" s="687"/>
      <c r="CF18" s="687"/>
      <c r="CG18" s="687"/>
      <c r="CH18" s="687"/>
      <c r="CI18" s="687"/>
      <c r="CJ18" s="687"/>
      <c r="CK18" s="687"/>
      <c r="CL18" s="687"/>
      <c r="CM18" s="687"/>
      <c r="CN18" s="687"/>
      <c r="CO18" s="687"/>
      <c r="CP18" s="687"/>
      <c r="CQ18" s="687"/>
      <c r="CR18" s="687"/>
      <c r="CS18" s="687"/>
      <c r="CT18" s="687"/>
      <c r="CU18" s="687"/>
      <c r="CV18" s="687"/>
      <c r="CW18" s="687"/>
    </row>
    <row r="19" spans="1:101">
      <c r="A19" s="807"/>
      <c r="B19" s="793" t="s">
        <v>36</v>
      </c>
      <c r="C19" s="793" t="s">
        <v>37</v>
      </c>
      <c r="D19" s="793" t="s">
        <v>38</v>
      </c>
      <c r="E19" s="793" t="s">
        <v>39</v>
      </c>
      <c r="F19" s="793" t="s">
        <v>40</v>
      </c>
      <c r="G19" s="793" t="s">
        <v>369</v>
      </c>
      <c r="H19" s="793" t="s">
        <v>370</v>
      </c>
      <c r="I19" s="793" t="s">
        <v>371</v>
      </c>
      <c r="J19" s="793" t="s">
        <v>399</v>
      </c>
      <c r="K19" s="793" t="s">
        <v>400</v>
      </c>
      <c r="L19" s="793" t="s">
        <v>401</v>
      </c>
      <c r="M19" s="793" t="s">
        <v>403</v>
      </c>
      <c r="N19" s="793" t="s">
        <v>405</v>
      </c>
      <c r="O19" s="793" t="s">
        <v>406</v>
      </c>
      <c r="P19" s="793" t="s">
        <v>409</v>
      </c>
      <c r="Q19" s="687"/>
      <c r="R19" s="739"/>
      <c r="S19" s="687"/>
      <c r="T19" s="687"/>
      <c r="U19" s="687"/>
      <c r="V19" s="687"/>
      <c r="W19" s="687"/>
      <c r="X19" s="687"/>
      <c r="Y19" s="687"/>
      <c r="Z19" s="687"/>
      <c r="AA19" s="687"/>
      <c r="AB19" s="687"/>
      <c r="AC19" s="687"/>
      <c r="AD19" s="687"/>
      <c r="AE19" s="687"/>
      <c r="AF19" s="687"/>
      <c r="AG19" s="687"/>
      <c r="AH19" s="687"/>
      <c r="AI19" s="687"/>
      <c r="AJ19" s="687"/>
      <c r="AK19" s="687"/>
      <c r="AL19" s="687"/>
      <c r="AM19" s="687"/>
      <c r="AN19" s="687"/>
      <c r="AO19" s="687"/>
      <c r="AP19" s="687"/>
      <c r="AQ19" s="687"/>
      <c r="AR19" s="687"/>
      <c r="AS19" s="687"/>
      <c r="AT19" s="687"/>
      <c r="AU19" s="687"/>
      <c r="AV19" s="687"/>
      <c r="AW19" s="687"/>
      <c r="AX19" s="687"/>
      <c r="AY19" s="687"/>
      <c r="AZ19" s="687"/>
      <c r="BA19" s="687"/>
      <c r="BB19" s="687"/>
      <c r="BC19" s="687"/>
      <c r="BD19" s="687"/>
      <c r="BE19" s="687"/>
      <c r="BF19" s="687"/>
      <c r="BG19" s="687"/>
      <c r="BH19" s="687"/>
      <c r="BI19" s="687"/>
      <c r="BJ19" s="687"/>
      <c r="BK19" s="687"/>
      <c r="BL19" s="687"/>
      <c r="BM19" s="687"/>
      <c r="BN19" s="687"/>
      <c r="BO19" s="687"/>
      <c r="BP19" s="687"/>
      <c r="BQ19" s="687"/>
      <c r="BR19" s="687"/>
      <c r="BS19" s="687"/>
      <c r="BT19" s="687"/>
      <c r="BU19" s="687"/>
      <c r="BV19" s="687"/>
      <c r="BW19" s="687"/>
      <c r="BX19" s="687"/>
      <c r="BY19" s="687"/>
      <c r="BZ19" s="687"/>
      <c r="CA19" s="687"/>
      <c r="CB19" s="687"/>
      <c r="CC19" s="687"/>
      <c r="CD19" s="687"/>
      <c r="CE19" s="687"/>
      <c r="CF19" s="687"/>
      <c r="CG19" s="687"/>
      <c r="CH19" s="687"/>
      <c r="CI19" s="687"/>
      <c r="CJ19" s="687"/>
      <c r="CK19" s="687"/>
      <c r="CL19" s="687"/>
      <c r="CM19" s="687"/>
      <c r="CN19" s="687"/>
      <c r="CO19" s="687"/>
      <c r="CP19" s="687"/>
      <c r="CQ19" s="687"/>
      <c r="CR19" s="687"/>
      <c r="CS19" s="687"/>
      <c r="CT19" s="687"/>
      <c r="CU19" s="687"/>
      <c r="CV19" s="687"/>
      <c r="CW19" s="687"/>
    </row>
    <row r="20" spans="1:101" ht="38.25">
      <c r="A20" s="794" t="s">
        <v>449</v>
      </c>
      <c r="B20" s="795" t="s">
        <v>373</v>
      </c>
      <c r="C20" s="796" t="s">
        <v>456</v>
      </c>
      <c r="D20" s="797" t="str">
        <f t="shared" ref="D20:P20" si="3">D9</f>
        <v>2025
December</v>
      </c>
      <c r="E20" s="797" t="str">
        <f t="shared" si="3"/>
        <v>2026
January</v>
      </c>
      <c r="F20" s="797" t="str">
        <f t="shared" si="3"/>
        <v>2026 
February</v>
      </c>
      <c r="G20" s="797" t="str">
        <f t="shared" si="3"/>
        <v>2026
March</v>
      </c>
      <c r="H20" s="797" t="str">
        <f t="shared" si="3"/>
        <v>2026 
April</v>
      </c>
      <c r="I20" s="797" t="str">
        <f t="shared" si="3"/>
        <v>2026 
May</v>
      </c>
      <c r="J20" s="797" t="str">
        <f t="shared" si="3"/>
        <v>2026 
June</v>
      </c>
      <c r="K20" s="797" t="str">
        <f t="shared" si="3"/>
        <v>2026 
July</v>
      </c>
      <c r="L20" s="797" t="str">
        <f t="shared" si="3"/>
        <v>2026 
August</v>
      </c>
      <c r="M20" s="797" t="str">
        <f t="shared" si="3"/>
        <v>2026 
September</v>
      </c>
      <c r="N20" s="797" t="str">
        <f t="shared" si="3"/>
        <v>2026 
October</v>
      </c>
      <c r="O20" s="797" t="str">
        <f t="shared" si="3"/>
        <v>2026 
November</v>
      </c>
      <c r="P20" s="798" t="str">
        <f t="shared" si="3"/>
        <v>2026
December</v>
      </c>
      <c r="Q20" s="687"/>
      <c r="R20" s="739"/>
      <c r="S20" s="687"/>
      <c r="T20" s="687"/>
      <c r="U20" s="687"/>
      <c r="V20" s="687"/>
      <c r="W20" s="687"/>
      <c r="X20" s="687"/>
      <c r="Y20" s="687"/>
      <c r="Z20" s="687"/>
      <c r="AA20" s="687"/>
      <c r="AB20" s="687"/>
      <c r="AC20" s="687"/>
      <c r="AD20" s="687"/>
      <c r="AE20" s="687"/>
      <c r="AF20" s="687"/>
      <c r="AG20" s="687"/>
      <c r="AH20" s="687"/>
      <c r="AI20" s="687"/>
      <c r="AJ20" s="687"/>
      <c r="AK20" s="687"/>
      <c r="AL20" s="687"/>
      <c r="AM20" s="687"/>
      <c r="AN20" s="687"/>
      <c r="AO20" s="687"/>
      <c r="AP20" s="687"/>
      <c r="AQ20" s="687"/>
      <c r="AR20" s="687"/>
      <c r="AS20" s="687"/>
      <c r="AT20" s="687"/>
      <c r="AU20" s="687"/>
      <c r="AV20" s="687"/>
      <c r="AW20" s="687"/>
      <c r="AX20" s="687"/>
      <c r="AY20" s="687"/>
      <c r="AZ20" s="687"/>
      <c r="BA20" s="687"/>
      <c r="BB20" s="687"/>
      <c r="BC20" s="687"/>
      <c r="BD20" s="687"/>
      <c r="BE20" s="687"/>
      <c r="BF20" s="687"/>
      <c r="BG20" s="687"/>
      <c r="BH20" s="687"/>
      <c r="BI20" s="687"/>
      <c r="BJ20" s="687"/>
      <c r="BK20" s="687"/>
      <c r="BL20" s="687"/>
      <c r="BM20" s="687"/>
      <c r="BN20" s="687"/>
      <c r="BO20" s="687"/>
      <c r="BP20" s="687"/>
      <c r="BQ20" s="687"/>
      <c r="BR20" s="687"/>
      <c r="BS20" s="687"/>
      <c r="BT20" s="687"/>
      <c r="BU20" s="687"/>
      <c r="BV20" s="687"/>
      <c r="BW20" s="687"/>
      <c r="BX20" s="687"/>
      <c r="BY20" s="687"/>
      <c r="BZ20" s="687"/>
      <c r="CA20" s="687"/>
      <c r="CB20" s="687"/>
      <c r="CC20" s="687"/>
      <c r="CD20" s="687"/>
      <c r="CE20" s="687"/>
      <c r="CF20" s="687"/>
      <c r="CG20" s="687"/>
      <c r="CH20" s="687"/>
      <c r="CI20" s="687"/>
      <c r="CJ20" s="687"/>
      <c r="CK20" s="687"/>
      <c r="CL20" s="687"/>
      <c r="CM20" s="687"/>
      <c r="CN20" s="687"/>
      <c r="CO20" s="687"/>
      <c r="CP20" s="687"/>
      <c r="CQ20" s="687"/>
      <c r="CR20" s="687"/>
      <c r="CS20" s="687"/>
      <c r="CT20" s="687"/>
      <c r="CU20" s="687"/>
      <c r="CV20" s="687"/>
      <c r="CW20" s="687"/>
    </row>
    <row r="21" spans="1:101">
      <c r="A21" s="799"/>
      <c r="B21" s="800"/>
      <c r="C21" s="801" t="s">
        <v>451</v>
      </c>
      <c r="D21" s="800"/>
      <c r="E21" s="800"/>
      <c r="F21" s="800"/>
      <c r="G21" s="800"/>
      <c r="H21" s="800"/>
      <c r="I21" s="800"/>
      <c r="J21" s="791"/>
      <c r="K21" s="791"/>
      <c r="L21" s="791"/>
      <c r="M21" s="791"/>
      <c r="N21" s="791"/>
      <c r="O21" s="791"/>
      <c r="P21" s="791"/>
      <c r="Q21" s="687"/>
      <c r="R21" s="739"/>
      <c r="S21" s="854"/>
      <c r="T21" s="687"/>
      <c r="U21" s="687"/>
      <c r="V21" s="687"/>
      <c r="W21" s="687"/>
      <c r="X21" s="687"/>
      <c r="Y21" s="687"/>
      <c r="Z21" s="687"/>
      <c r="AA21" s="687"/>
      <c r="AB21" s="687"/>
      <c r="AC21" s="687"/>
      <c r="AD21" s="687"/>
      <c r="AE21" s="687"/>
      <c r="AF21" s="687"/>
      <c r="AG21" s="687"/>
      <c r="AH21" s="687"/>
      <c r="AI21" s="687"/>
      <c r="AJ21" s="687"/>
      <c r="AK21" s="687"/>
      <c r="AL21" s="687"/>
      <c r="AM21" s="687"/>
      <c r="AN21" s="687"/>
      <c r="AO21" s="687"/>
      <c r="AP21" s="687"/>
      <c r="AQ21" s="687"/>
      <c r="AR21" s="687"/>
      <c r="AS21" s="687"/>
      <c r="AT21" s="687"/>
      <c r="AU21" s="687"/>
      <c r="AV21" s="687"/>
      <c r="AW21" s="687"/>
      <c r="AX21" s="687"/>
      <c r="AY21" s="687"/>
      <c r="AZ21" s="687"/>
      <c r="BA21" s="687"/>
      <c r="BB21" s="687"/>
      <c r="BC21" s="687"/>
      <c r="BD21" s="687"/>
      <c r="BE21" s="687"/>
      <c r="BF21" s="687"/>
      <c r="BG21" s="687"/>
      <c r="BH21" s="687"/>
      <c r="BI21" s="687"/>
      <c r="BJ21" s="687"/>
      <c r="BK21" s="687"/>
      <c r="BL21" s="687"/>
      <c r="BM21" s="687"/>
      <c r="BN21" s="687"/>
      <c r="BO21" s="687"/>
      <c r="BP21" s="687"/>
      <c r="BQ21" s="687"/>
      <c r="BR21" s="687"/>
      <c r="BS21" s="687"/>
      <c r="BT21" s="687"/>
      <c r="BU21" s="687"/>
      <c r="BV21" s="687"/>
      <c r="BW21" s="687"/>
      <c r="BX21" s="687"/>
      <c r="BY21" s="687"/>
      <c r="BZ21" s="687"/>
      <c r="CA21" s="687"/>
      <c r="CB21" s="687"/>
      <c r="CC21" s="687"/>
      <c r="CD21" s="687"/>
      <c r="CE21" s="687"/>
      <c r="CF21" s="687"/>
      <c r="CG21" s="687"/>
      <c r="CH21" s="687"/>
      <c r="CI21" s="687"/>
      <c r="CJ21" s="687"/>
      <c r="CK21" s="687"/>
      <c r="CL21" s="687"/>
      <c r="CM21" s="687"/>
      <c r="CN21" s="687"/>
      <c r="CO21" s="687"/>
      <c r="CP21" s="687"/>
      <c r="CQ21" s="687"/>
      <c r="CR21" s="687"/>
      <c r="CS21" s="687"/>
      <c r="CT21" s="687"/>
      <c r="CU21" s="687"/>
      <c r="CV21" s="687"/>
      <c r="CW21" s="687"/>
    </row>
    <row r="22" spans="1:101">
      <c r="A22" s="819" t="s">
        <v>457</v>
      </c>
      <c r="B22" s="803" t="str">
        <f>B11</f>
        <v>Gates</v>
      </c>
      <c r="C22" s="804">
        <f>AVERAGE(D22:P22)</f>
        <v>2199189.0947803995</v>
      </c>
      <c r="D22" s="805">
        <v>1328428.7617953995</v>
      </c>
      <c r="E22" s="805">
        <v>1473555.4839595661</v>
      </c>
      <c r="F22" s="805">
        <v>1618682.2061237327</v>
      </c>
      <c r="G22" s="805">
        <v>1763808.9282878994</v>
      </c>
      <c r="H22" s="805">
        <v>1908935.650452066</v>
      </c>
      <c r="I22" s="805">
        <v>2054062.3726162326</v>
      </c>
      <c r="J22" s="805">
        <v>2199189.0947803995</v>
      </c>
      <c r="K22" s="805">
        <v>2344315.8169445661</v>
      </c>
      <c r="L22" s="805">
        <v>2489442.5391087327</v>
      </c>
      <c r="M22" s="805">
        <v>2634569.2612728993</v>
      </c>
      <c r="N22" s="805">
        <v>2779695.983437066</v>
      </c>
      <c r="O22" s="805">
        <v>2924822.7056012326</v>
      </c>
      <c r="P22" s="806">
        <v>3069949.4277653992</v>
      </c>
      <c r="Q22" s="687"/>
      <c r="R22" s="739"/>
      <c r="S22" s="855"/>
      <c r="T22" s="687"/>
      <c r="U22" s="687"/>
      <c r="V22" s="687"/>
      <c r="W22" s="687"/>
      <c r="X22" s="687"/>
      <c r="Y22" s="687"/>
      <c r="Z22" s="687"/>
      <c r="AA22" s="687"/>
      <c r="AB22" s="687"/>
      <c r="AC22" s="687"/>
      <c r="AD22" s="687"/>
      <c r="AE22" s="687"/>
      <c r="AF22" s="687"/>
      <c r="AG22" s="687"/>
      <c r="AH22" s="687"/>
      <c r="AI22" s="687"/>
      <c r="AJ22" s="687"/>
      <c r="AK22" s="687"/>
      <c r="AL22" s="687"/>
      <c r="AM22" s="687"/>
      <c r="AN22" s="687"/>
      <c r="AO22" s="687"/>
      <c r="AP22" s="687"/>
      <c r="AQ22" s="687"/>
      <c r="AR22" s="687"/>
      <c r="AS22" s="687"/>
      <c r="AT22" s="687"/>
      <c r="AU22" s="687"/>
      <c r="AV22" s="687"/>
      <c r="AW22" s="687"/>
      <c r="AX22" s="687"/>
      <c r="AY22" s="687"/>
      <c r="AZ22" s="687"/>
      <c r="BA22" s="687"/>
      <c r="BB22" s="687"/>
      <c r="BC22" s="687"/>
      <c r="BD22" s="687"/>
      <c r="BE22" s="687"/>
      <c r="BF22" s="687"/>
      <c r="BG22" s="687"/>
      <c r="BH22" s="687"/>
      <c r="BI22" s="687"/>
      <c r="BJ22" s="687"/>
      <c r="BK22" s="687"/>
      <c r="BL22" s="687"/>
      <c r="BM22" s="687"/>
      <c r="BN22" s="687"/>
      <c r="BO22" s="687"/>
      <c r="BP22" s="687"/>
      <c r="BQ22" s="687"/>
      <c r="BR22" s="687"/>
      <c r="BS22" s="687"/>
      <c r="BT22" s="687"/>
      <c r="BU22" s="687"/>
      <c r="BV22" s="687"/>
      <c r="BW22" s="687"/>
      <c r="BX22" s="687"/>
      <c r="BY22" s="687"/>
      <c r="BZ22" s="687"/>
      <c r="CA22" s="687"/>
      <c r="CB22" s="687"/>
      <c r="CC22" s="687"/>
      <c r="CD22" s="687"/>
      <c r="CE22" s="687"/>
      <c r="CF22" s="687"/>
      <c r="CG22" s="687"/>
      <c r="CH22" s="687"/>
      <c r="CI22" s="687"/>
      <c r="CJ22" s="687"/>
      <c r="CK22" s="687"/>
      <c r="CL22" s="687"/>
      <c r="CM22" s="687"/>
      <c r="CN22" s="687"/>
      <c r="CO22" s="687"/>
      <c r="CP22" s="687"/>
      <c r="CQ22" s="687"/>
      <c r="CR22" s="687"/>
      <c r="CS22" s="687"/>
      <c r="CT22" s="687"/>
      <c r="CU22" s="687"/>
      <c r="CV22" s="687"/>
      <c r="CW22" s="687"/>
    </row>
    <row r="23" spans="1:101">
      <c r="A23" s="820" t="s">
        <v>458</v>
      </c>
      <c r="B23" s="808" t="str">
        <f>B12</f>
        <v>Gates - Excluded Costs (not subject to caps)</v>
      </c>
      <c r="C23" s="503">
        <f t="shared" ref="C23:C26" si="4">AVERAGE(D23:P23)</f>
        <v>364791.08584458486</v>
      </c>
      <c r="D23" s="809">
        <v>219786.45790458488</v>
      </c>
      <c r="E23" s="809">
        <v>243953.89589458489</v>
      </c>
      <c r="F23" s="809">
        <v>268121.33388458489</v>
      </c>
      <c r="G23" s="809">
        <v>292288.7718745849</v>
      </c>
      <c r="H23" s="809">
        <v>316456.2098645849</v>
      </c>
      <c r="I23" s="809">
        <v>340623.64785458491</v>
      </c>
      <c r="J23" s="809">
        <v>364791.08584458492</v>
      </c>
      <c r="K23" s="809">
        <v>388958.52383458492</v>
      </c>
      <c r="L23" s="809">
        <v>413125.96182458493</v>
      </c>
      <c r="M23" s="809">
        <v>437293.39981458493</v>
      </c>
      <c r="N23" s="809">
        <v>461460.83780458494</v>
      </c>
      <c r="O23" s="809">
        <v>485628.27579458494</v>
      </c>
      <c r="P23" s="810">
        <v>509795.71378458495</v>
      </c>
      <c r="Q23" s="687"/>
      <c r="R23" s="739"/>
      <c r="S23" s="687"/>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c r="AT23" s="687"/>
      <c r="AU23" s="687"/>
      <c r="AV23" s="687"/>
      <c r="AW23" s="687"/>
      <c r="AX23" s="687"/>
      <c r="AY23" s="687"/>
      <c r="AZ23" s="687"/>
      <c r="BA23" s="687"/>
      <c r="BB23" s="687"/>
      <c r="BC23" s="687"/>
      <c r="BD23" s="687"/>
      <c r="BE23" s="687"/>
      <c r="BF23" s="687"/>
      <c r="BG23" s="687"/>
      <c r="BH23" s="687"/>
      <c r="BI23" s="687"/>
      <c r="BJ23" s="687"/>
      <c r="BK23" s="687"/>
      <c r="BL23" s="687"/>
      <c r="BM23" s="687"/>
      <c r="BN23" s="687"/>
      <c r="BO23" s="687"/>
      <c r="BP23" s="687"/>
      <c r="BQ23" s="687"/>
      <c r="BR23" s="687"/>
      <c r="BS23" s="687"/>
      <c r="BT23" s="687"/>
      <c r="BU23" s="687"/>
      <c r="BV23" s="687"/>
      <c r="BW23" s="687"/>
      <c r="BX23" s="687"/>
      <c r="BY23" s="687"/>
      <c r="BZ23" s="687"/>
      <c r="CA23" s="687"/>
      <c r="CB23" s="687"/>
      <c r="CC23" s="687"/>
      <c r="CD23" s="687"/>
      <c r="CE23" s="687"/>
      <c r="CF23" s="687"/>
      <c r="CG23" s="687"/>
      <c r="CH23" s="687"/>
      <c r="CI23" s="687"/>
      <c r="CJ23" s="687"/>
      <c r="CK23" s="687"/>
      <c r="CL23" s="687"/>
      <c r="CM23" s="687"/>
      <c r="CN23" s="687"/>
      <c r="CO23" s="687"/>
      <c r="CP23" s="687"/>
      <c r="CQ23" s="687"/>
      <c r="CR23" s="687"/>
      <c r="CS23" s="687"/>
      <c r="CT23" s="687"/>
      <c r="CU23" s="687"/>
      <c r="CV23" s="687"/>
      <c r="CW23" s="687"/>
    </row>
    <row r="24" spans="1:101">
      <c r="A24" s="820" t="s">
        <v>459</v>
      </c>
      <c r="B24" s="808" t="str">
        <f>$B$13</f>
        <v>Round Mountain</v>
      </c>
      <c r="C24" s="503">
        <f t="shared" si="4"/>
        <v>617064.88759975147</v>
      </c>
      <c r="D24" s="809">
        <v>0</v>
      </c>
      <c r="E24" s="809">
        <v>0</v>
      </c>
      <c r="F24" s="809">
        <v>0</v>
      </c>
      <c r="G24" s="809">
        <v>80218.435387967693</v>
      </c>
      <c r="H24" s="809">
        <v>240655.30616390309</v>
      </c>
      <c r="I24" s="809">
        <v>401092.17693983845</v>
      </c>
      <c r="J24" s="809">
        <v>561529.04771577381</v>
      </c>
      <c r="K24" s="809">
        <v>721965.91849170916</v>
      </c>
      <c r="L24" s="809">
        <v>882402.78926764452</v>
      </c>
      <c r="M24" s="809">
        <v>1042839.6600435799</v>
      </c>
      <c r="N24" s="809">
        <v>1203276.5308195152</v>
      </c>
      <c r="O24" s="809">
        <v>1363713.4015954507</v>
      </c>
      <c r="P24" s="810">
        <v>1524150.2723713862</v>
      </c>
      <c r="Q24" s="687"/>
      <c r="R24" s="739"/>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c r="AP24" s="687"/>
      <c r="AQ24" s="687"/>
      <c r="AR24" s="687"/>
      <c r="AS24" s="687"/>
      <c r="AT24" s="687"/>
      <c r="AU24" s="687"/>
      <c r="AV24" s="687"/>
      <c r="AW24" s="687"/>
      <c r="AX24" s="687"/>
      <c r="AY24" s="687"/>
      <c r="AZ24" s="687"/>
      <c r="BA24" s="687"/>
      <c r="BB24" s="687"/>
      <c r="BC24" s="687"/>
      <c r="BD24" s="687"/>
      <c r="BE24" s="687"/>
      <c r="BF24" s="687"/>
      <c r="BG24" s="687"/>
      <c r="BH24" s="687"/>
      <c r="BI24" s="687"/>
      <c r="BJ24" s="687"/>
      <c r="BK24" s="687"/>
      <c r="BL24" s="687"/>
      <c r="BM24" s="687"/>
      <c r="BN24" s="687"/>
      <c r="BO24" s="687"/>
      <c r="BP24" s="687"/>
      <c r="BQ24" s="687"/>
      <c r="BR24" s="687"/>
      <c r="BS24" s="687"/>
      <c r="BT24" s="687"/>
      <c r="BU24" s="687"/>
      <c r="BV24" s="687"/>
      <c r="BW24" s="687"/>
      <c r="BX24" s="687"/>
      <c r="BY24" s="687"/>
      <c r="BZ24" s="687"/>
      <c r="CA24" s="687"/>
      <c r="CB24" s="687"/>
      <c r="CC24" s="687"/>
      <c r="CD24" s="687"/>
      <c r="CE24" s="687"/>
      <c r="CF24" s="687"/>
      <c r="CG24" s="687"/>
      <c r="CH24" s="687"/>
      <c r="CI24" s="687"/>
      <c r="CJ24" s="687"/>
      <c r="CK24" s="687"/>
      <c r="CL24" s="687"/>
      <c r="CM24" s="687"/>
      <c r="CN24" s="687"/>
      <c r="CO24" s="687"/>
      <c r="CP24" s="687"/>
      <c r="CQ24" s="687"/>
      <c r="CR24" s="687"/>
      <c r="CS24" s="687"/>
      <c r="CT24" s="687"/>
      <c r="CU24" s="687"/>
      <c r="CV24" s="687"/>
      <c r="CW24" s="687"/>
    </row>
    <row r="25" spans="1:101">
      <c r="A25" s="820" t="s">
        <v>460</v>
      </c>
      <c r="B25" s="808" t="str">
        <f>$B$14</f>
        <v>Round Mountain - Excluded Costs (not subject to caps)</v>
      </c>
      <c r="C25" s="503">
        <f t="shared" si="4"/>
        <v>345581.37687589281</v>
      </c>
      <c r="D25" s="809">
        <v>0</v>
      </c>
      <c r="E25" s="809">
        <v>0</v>
      </c>
      <c r="F25" s="809">
        <v>0</v>
      </c>
      <c r="G25" s="809">
        <v>43600.578990443144</v>
      </c>
      <c r="H25" s="809">
        <v>131274.95125862109</v>
      </c>
      <c r="I25" s="809">
        <v>219895.75210138236</v>
      </c>
      <c r="J25" s="809">
        <v>309462.98151872697</v>
      </c>
      <c r="K25" s="809">
        <v>399976.6395106549</v>
      </c>
      <c r="L25" s="809">
        <v>491436.72607716615</v>
      </c>
      <c r="M25" s="809">
        <v>583843.24121826072</v>
      </c>
      <c r="N25" s="809">
        <v>677196.18492289702</v>
      </c>
      <c r="O25" s="809">
        <v>771022.34290378331</v>
      </c>
      <c r="P25" s="810">
        <v>864848.5008846696</v>
      </c>
      <c r="Q25" s="687"/>
      <c r="R25" s="739"/>
      <c r="S25" s="687"/>
      <c r="T25" s="687"/>
      <c r="U25" s="687"/>
      <c r="V25" s="687"/>
      <c r="W25" s="687"/>
      <c r="X25" s="687"/>
      <c r="Y25" s="687"/>
      <c r="Z25" s="687"/>
      <c r="AA25" s="687"/>
      <c r="AB25" s="687"/>
      <c r="AC25" s="687"/>
      <c r="AD25" s="687"/>
      <c r="AE25" s="687"/>
      <c r="AF25" s="687"/>
      <c r="AG25" s="687"/>
      <c r="AH25" s="687"/>
      <c r="AI25" s="687"/>
      <c r="AJ25" s="687"/>
      <c r="AK25" s="687"/>
      <c r="AL25" s="687"/>
      <c r="AM25" s="687"/>
      <c r="AN25" s="687"/>
      <c r="AO25" s="687"/>
      <c r="AP25" s="687"/>
      <c r="AQ25" s="687"/>
      <c r="AR25" s="687"/>
      <c r="AS25" s="687"/>
      <c r="AT25" s="687"/>
      <c r="AU25" s="687"/>
      <c r="AV25" s="687"/>
      <c r="AW25" s="687"/>
      <c r="AX25" s="687"/>
      <c r="AY25" s="687"/>
      <c r="AZ25" s="687"/>
      <c r="BA25" s="687"/>
      <c r="BB25" s="687"/>
      <c r="BC25" s="687"/>
      <c r="BD25" s="687"/>
      <c r="BE25" s="687"/>
      <c r="BF25" s="687"/>
      <c r="BG25" s="687"/>
      <c r="BH25" s="687"/>
      <c r="BI25" s="687"/>
      <c r="BJ25" s="687"/>
      <c r="BK25" s="687"/>
      <c r="BL25" s="687"/>
      <c r="BM25" s="687"/>
      <c r="BN25" s="687"/>
      <c r="BO25" s="687"/>
      <c r="BP25" s="687"/>
      <c r="BQ25" s="687"/>
      <c r="BR25" s="687"/>
      <c r="BS25" s="687"/>
      <c r="BT25" s="687"/>
      <c r="BU25" s="687"/>
      <c r="BV25" s="687"/>
      <c r="BW25" s="687"/>
      <c r="BX25" s="687"/>
      <c r="BY25" s="687"/>
      <c r="BZ25" s="687"/>
      <c r="CA25" s="687"/>
      <c r="CB25" s="687"/>
      <c r="CC25" s="687"/>
      <c r="CD25" s="687"/>
      <c r="CE25" s="687"/>
      <c r="CF25" s="687"/>
      <c r="CG25" s="687"/>
      <c r="CH25" s="687"/>
      <c r="CI25" s="687"/>
      <c r="CJ25" s="687"/>
      <c r="CK25" s="687"/>
      <c r="CL25" s="687"/>
      <c r="CM25" s="687"/>
      <c r="CN25" s="687"/>
      <c r="CO25" s="687"/>
      <c r="CP25" s="687"/>
      <c r="CQ25" s="687"/>
      <c r="CR25" s="687"/>
      <c r="CS25" s="687"/>
      <c r="CT25" s="687"/>
      <c r="CU25" s="687"/>
      <c r="CV25" s="687"/>
      <c r="CW25" s="687"/>
    </row>
    <row r="26" spans="1:101">
      <c r="A26" s="820" t="s">
        <v>461</v>
      </c>
      <c r="B26" s="808" t="str">
        <f>$B$15</f>
        <v>Other - Non-Project (not subject to caps)</v>
      </c>
      <c r="C26" s="503">
        <f t="shared" si="4"/>
        <v>70744.712070833368</v>
      </c>
      <c r="D26" s="809">
        <v>43806.696395833336</v>
      </c>
      <c r="E26" s="809">
        <v>48296.365675000008</v>
      </c>
      <c r="F26" s="809">
        <v>52786.03495416668</v>
      </c>
      <c r="G26" s="809">
        <v>57275.704233333352</v>
      </c>
      <c r="H26" s="809">
        <v>61765.373512500024</v>
      </c>
      <c r="I26" s="809">
        <v>66255.042791666696</v>
      </c>
      <c r="J26" s="809">
        <v>70744.712070833368</v>
      </c>
      <c r="K26" s="809">
        <v>75234.38135000004</v>
      </c>
      <c r="L26" s="809">
        <v>79724.050629166712</v>
      </c>
      <c r="M26" s="809">
        <v>84213.719908333384</v>
      </c>
      <c r="N26" s="809">
        <v>88703.389187500055</v>
      </c>
      <c r="O26" s="809">
        <v>93193.058466666727</v>
      </c>
      <c r="P26" s="810">
        <v>97682.727745833399</v>
      </c>
      <c r="Q26" s="687"/>
      <c r="R26" s="739"/>
      <c r="S26" s="687"/>
      <c r="T26" s="687"/>
      <c r="U26" s="687"/>
      <c r="V26" s="687"/>
      <c r="W26" s="687"/>
      <c r="X26" s="687"/>
      <c r="Y26" s="687"/>
      <c r="Z26" s="687"/>
      <c r="AA26" s="687"/>
      <c r="AB26" s="687"/>
      <c r="AC26" s="687"/>
      <c r="AD26" s="687"/>
      <c r="AE26" s="687"/>
      <c r="AF26" s="687"/>
      <c r="AG26" s="687"/>
      <c r="AH26" s="687"/>
      <c r="AI26" s="687"/>
      <c r="AJ26" s="687"/>
      <c r="AK26" s="687"/>
      <c r="AL26" s="687"/>
      <c r="AM26" s="687"/>
      <c r="AN26" s="687"/>
      <c r="AO26" s="687"/>
      <c r="AP26" s="687"/>
      <c r="AQ26" s="687"/>
      <c r="AR26" s="687"/>
      <c r="AS26" s="687"/>
      <c r="AT26" s="687"/>
      <c r="AU26" s="687"/>
      <c r="AV26" s="687"/>
      <c r="AW26" s="687"/>
      <c r="AX26" s="687"/>
      <c r="AY26" s="687"/>
      <c r="AZ26" s="687"/>
      <c r="BA26" s="687"/>
      <c r="BB26" s="687"/>
      <c r="BC26" s="687"/>
      <c r="BD26" s="687"/>
      <c r="BE26" s="687"/>
      <c r="BF26" s="687"/>
      <c r="BG26" s="687"/>
      <c r="BH26" s="687"/>
      <c r="BI26" s="687"/>
      <c r="BJ26" s="687"/>
      <c r="BK26" s="687"/>
      <c r="BL26" s="687"/>
      <c r="BM26" s="687"/>
      <c r="BN26" s="687"/>
      <c r="BO26" s="687"/>
      <c r="BP26" s="687"/>
      <c r="BQ26" s="687"/>
      <c r="BR26" s="687"/>
      <c r="BS26" s="687"/>
      <c r="BT26" s="687"/>
      <c r="BU26" s="687"/>
      <c r="BV26" s="687"/>
      <c r="BW26" s="687"/>
      <c r="BX26" s="687"/>
      <c r="BY26" s="687"/>
      <c r="BZ26" s="687"/>
      <c r="CA26" s="687"/>
      <c r="CB26" s="687"/>
      <c r="CC26" s="687"/>
      <c r="CD26" s="687"/>
      <c r="CE26" s="687"/>
      <c r="CF26" s="687"/>
      <c r="CG26" s="687"/>
      <c r="CH26" s="687"/>
      <c r="CI26" s="687"/>
      <c r="CJ26" s="687"/>
      <c r="CK26" s="687"/>
      <c r="CL26" s="687"/>
      <c r="CM26" s="687"/>
      <c r="CN26" s="687"/>
      <c r="CO26" s="687"/>
      <c r="CP26" s="687"/>
      <c r="CQ26" s="687"/>
      <c r="CR26" s="687"/>
      <c r="CS26" s="687"/>
      <c r="CT26" s="687"/>
      <c r="CU26" s="687"/>
      <c r="CV26" s="687"/>
      <c r="CW26" s="687"/>
    </row>
    <row r="27" spans="1:101">
      <c r="A27" s="811" t="s">
        <v>454</v>
      </c>
      <c r="B27" s="812" t="s">
        <v>454</v>
      </c>
      <c r="C27" s="813" t="s">
        <v>454</v>
      </c>
      <c r="D27" s="814">
        <v>0</v>
      </c>
      <c r="E27" s="814">
        <v>0</v>
      </c>
      <c r="F27" s="814">
        <v>0</v>
      </c>
      <c r="G27" s="814">
        <v>0</v>
      </c>
      <c r="H27" s="814">
        <v>0</v>
      </c>
      <c r="I27" s="814">
        <v>0</v>
      </c>
      <c r="J27" s="814">
        <v>0</v>
      </c>
      <c r="K27" s="814">
        <v>0</v>
      </c>
      <c r="L27" s="814">
        <v>0</v>
      </c>
      <c r="M27" s="814">
        <v>0</v>
      </c>
      <c r="N27" s="814">
        <v>0</v>
      </c>
      <c r="O27" s="814">
        <v>0</v>
      </c>
      <c r="P27" s="815">
        <v>0</v>
      </c>
      <c r="Q27" s="687"/>
      <c r="R27" s="739"/>
      <c r="S27" s="855"/>
      <c r="T27" s="687"/>
      <c r="U27" s="687"/>
      <c r="V27" s="687"/>
      <c r="W27" s="687"/>
      <c r="X27" s="687"/>
      <c r="Y27" s="687"/>
      <c r="Z27" s="687"/>
      <c r="AA27" s="687"/>
      <c r="AB27" s="687"/>
      <c r="AC27" s="687"/>
      <c r="AD27" s="687"/>
      <c r="AE27" s="687"/>
      <c r="AF27" s="687"/>
      <c r="AG27" s="687"/>
      <c r="AH27" s="687"/>
      <c r="AI27" s="687"/>
      <c r="AJ27" s="687"/>
      <c r="AK27" s="687"/>
      <c r="AL27" s="687"/>
      <c r="AM27" s="687"/>
      <c r="AN27" s="687"/>
      <c r="AO27" s="687"/>
      <c r="AP27" s="687"/>
      <c r="AQ27" s="687"/>
      <c r="AR27" s="687"/>
      <c r="AS27" s="687"/>
      <c r="AT27" s="687"/>
      <c r="AU27" s="687"/>
      <c r="AV27" s="687"/>
      <c r="AW27" s="687"/>
      <c r="AX27" s="687"/>
      <c r="AY27" s="687"/>
      <c r="AZ27" s="687"/>
      <c r="BA27" s="687"/>
      <c r="BB27" s="687"/>
      <c r="BC27" s="687"/>
      <c r="BD27" s="687"/>
      <c r="BE27" s="687"/>
      <c r="BF27" s="687"/>
      <c r="BG27" s="687"/>
      <c r="BH27" s="687"/>
      <c r="BI27" s="687"/>
      <c r="BJ27" s="687"/>
      <c r="BK27" s="687"/>
      <c r="BL27" s="687"/>
      <c r="BM27" s="687"/>
      <c r="BN27" s="687"/>
      <c r="BO27" s="687"/>
      <c r="BP27" s="687"/>
      <c r="BQ27" s="687"/>
      <c r="BR27" s="687"/>
      <c r="BS27" s="687"/>
      <c r="BT27" s="687"/>
      <c r="BU27" s="687"/>
      <c r="BV27" s="687"/>
      <c r="BW27" s="687"/>
      <c r="BX27" s="687"/>
      <c r="BY27" s="687"/>
      <c r="BZ27" s="687"/>
      <c r="CA27" s="687"/>
      <c r="CB27" s="687"/>
      <c r="CC27" s="687"/>
      <c r="CD27" s="687"/>
      <c r="CE27" s="687"/>
      <c r="CF27" s="687"/>
      <c r="CG27" s="687"/>
      <c r="CH27" s="687"/>
      <c r="CI27" s="687"/>
      <c r="CJ27" s="687"/>
      <c r="CK27" s="687"/>
      <c r="CL27" s="687"/>
      <c r="CM27" s="687"/>
      <c r="CN27" s="687"/>
      <c r="CO27" s="687"/>
      <c r="CP27" s="687"/>
      <c r="CQ27" s="687"/>
      <c r="CR27" s="687"/>
      <c r="CS27" s="687"/>
      <c r="CT27" s="687"/>
      <c r="CU27" s="687"/>
      <c r="CV27" s="687"/>
      <c r="CW27" s="687"/>
    </row>
    <row r="28" spans="1:101" s="691" customFormat="1">
      <c r="A28" s="816">
        <v>2</v>
      </c>
      <c r="B28" s="817" t="s">
        <v>462</v>
      </c>
      <c r="C28" s="818">
        <f>AVERAGE(D28:P28)</f>
        <v>3597371.1571714622</v>
      </c>
      <c r="D28" s="818">
        <f t="shared" ref="D28:P28" si="5">SUM(D22:D27)</f>
        <v>1592021.9160958177</v>
      </c>
      <c r="E28" s="818">
        <f t="shared" si="5"/>
        <v>1765805.7455291511</v>
      </c>
      <c r="F28" s="818">
        <f t="shared" si="5"/>
        <v>1939589.5749624844</v>
      </c>
      <c r="G28" s="818">
        <f t="shared" si="5"/>
        <v>2237192.4187742285</v>
      </c>
      <c r="H28" s="818">
        <f t="shared" si="5"/>
        <v>2659087.4912516754</v>
      </c>
      <c r="I28" s="818">
        <f t="shared" si="5"/>
        <v>3081928.9923037048</v>
      </c>
      <c r="J28" s="818">
        <f t="shared" si="5"/>
        <v>3505716.9219303182</v>
      </c>
      <c r="K28" s="818">
        <f t="shared" si="5"/>
        <v>3930451.2801315146</v>
      </c>
      <c r="L28" s="818">
        <f t="shared" si="5"/>
        <v>4356132.066907295</v>
      </c>
      <c r="M28" s="818">
        <f t="shared" si="5"/>
        <v>4782759.2822576584</v>
      </c>
      <c r="N28" s="818">
        <f t="shared" si="5"/>
        <v>5210332.9261715626</v>
      </c>
      <c r="O28" s="818">
        <f t="shared" si="5"/>
        <v>5638379.7843617182</v>
      </c>
      <c r="P28" s="818">
        <f t="shared" si="5"/>
        <v>6066426.6425518738</v>
      </c>
      <c r="Q28" s="693"/>
      <c r="R28" s="739"/>
      <c r="S28" s="693"/>
      <c r="T28" s="693"/>
      <c r="U28" s="693"/>
      <c r="V28" s="693"/>
      <c r="W28" s="693"/>
      <c r="X28" s="693"/>
      <c r="Y28" s="693"/>
      <c r="Z28" s="693"/>
      <c r="AA28" s="693"/>
      <c r="AB28" s="693"/>
      <c r="AC28" s="693"/>
      <c r="AD28" s="693"/>
      <c r="AE28" s="693"/>
      <c r="AF28" s="693"/>
      <c r="AG28" s="693"/>
      <c r="AH28" s="693"/>
      <c r="AI28" s="693"/>
      <c r="AJ28" s="693"/>
      <c r="AK28" s="693"/>
      <c r="AL28" s="693"/>
      <c r="AM28" s="693"/>
      <c r="AN28" s="693"/>
      <c r="AO28" s="693"/>
      <c r="AP28" s="693"/>
      <c r="AQ28" s="693"/>
      <c r="AR28" s="693"/>
      <c r="AS28" s="693"/>
      <c r="AT28" s="693"/>
      <c r="AU28" s="693"/>
      <c r="AV28" s="693"/>
      <c r="AW28" s="693"/>
      <c r="AX28" s="693"/>
      <c r="AY28" s="693"/>
      <c r="AZ28" s="693"/>
      <c r="BA28" s="693"/>
      <c r="BB28" s="693"/>
      <c r="BC28" s="693"/>
      <c r="BD28" s="693"/>
      <c r="BE28" s="693"/>
      <c r="BF28" s="693"/>
      <c r="BG28" s="693"/>
      <c r="BH28" s="693"/>
      <c r="BI28" s="693"/>
      <c r="BJ28" s="693"/>
      <c r="BK28" s="693"/>
      <c r="BL28" s="693"/>
      <c r="BM28" s="693"/>
      <c r="BN28" s="693"/>
      <c r="BO28" s="693"/>
      <c r="BP28" s="693"/>
      <c r="BQ28" s="693"/>
      <c r="BR28" s="693"/>
      <c r="BS28" s="693"/>
      <c r="BT28" s="693"/>
      <c r="BU28" s="693"/>
      <c r="BV28" s="693"/>
      <c r="BW28" s="693"/>
      <c r="BX28" s="693"/>
      <c r="BY28" s="693"/>
      <c r="BZ28" s="693"/>
      <c r="CA28" s="693"/>
      <c r="CB28" s="693"/>
      <c r="CC28" s="693"/>
      <c r="CD28" s="693"/>
      <c r="CE28" s="693"/>
      <c r="CF28" s="693"/>
      <c r="CG28" s="693"/>
      <c r="CH28" s="693"/>
      <c r="CI28" s="693"/>
      <c r="CJ28" s="693"/>
      <c r="CK28" s="693"/>
      <c r="CL28" s="693"/>
      <c r="CM28" s="693"/>
      <c r="CN28" s="693"/>
      <c r="CO28" s="693"/>
      <c r="CP28" s="693"/>
      <c r="CQ28" s="693"/>
      <c r="CR28" s="693"/>
      <c r="CS28" s="693"/>
      <c r="CT28" s="693"/>
      <c r="CU28" s="693"/>
      <c r="CV28" s="693"/>
      <c r="CW28" s="693"/>
    </row>
    <row r="29" spans="1:101" s="691" customFormat="1">
      <c r="A29" s="800"/>
      <c r="B29" s="817"/>
      <c r="C29" s="818"/>
      <c r="D29" s="818"/>
      <c r="E29" s="818"/>
      <c r="F29" s="818"/>
      <c r="G29" s="818"/>
      <c r="H29" s="818"/>
      <c r="I29" s="818"/>
      <c r="J29" s="818"/>
      <c r="K29" s="818"/>
      <c r="L29" s="818"/>
      <c r="M29" s="818"/>
      <c r="N29" s="818"/>
      <c r="O29" s="818"/>
      <c r="P29" s="818"/>
      <c r="Q29" s="693"/>
      <c r="R29" s="739"/>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c r="AQ29" s="693"/>
      <c r="AR29" s="693"/>
      <c r="AS29" s="693"/>
      <c r="AT29" s="693"/>
      <c r="AU29" s="693"/>
      <c r="AV29" s="693"/>
      <c r="AW29" s="693"/>
      <c r="AX29" s="693"/>
      <c r="AY29" s="693"/>
      <c r="AZ29" s="693"/>
      <c r="BA29" s="693"/>
      <c r="BB29" s="693"/>
      <c r="BC29" s="693"/>
      <c r="BD29" s="693"/>
      <c r="BE29" s="693"/>
      <c r="BF29" s="693"/>
      <c r="BG29" s="693"/>
      <c r="BH29" s="693"/>
      <c r="BI29" s="693"/>
      <c r="BJ29" s="693"/>
      <c r="BK29" s="693"/>
      <c r="BL29" s="693"/>
      <c r="BM29" s="693"/>
      <c r="BN29" s="693"/>
      <c r="BO29" s="693"/>
      <c r="BP29" s="693"/>
      <c r="BQ29" s="693"/>
      <c r="BR29" s="693"/>
      <c r="BS29" s="693"/>
      <c r="BT29" s="693"/>
      <c r="BU29" s="693"/>
      <c r="BV29" s="693"/>
      <c r="BW29" s="693"/>
      <c r="BX29" s="693"/>
      <c r="BY29" s="693"/>
      <c r="BZ29" s="693"/>
      <c r="CA29" s="693"/>
      <c r="CB29" s="693"/>
      <c r="CC29" s="693"/>
      <c r="CD29" s="693"/>
      <c r="CE29" s="693"/>
      <c r="CF29" s="693"/>
      <c r="CG29" s="693"/>
      <c r="CH29" s="693"/>
      <c r="CI29" s="693"/>
      <c r="CJ29" s="693"/>
      <c r="CK29" s="693"/>
      <c r="CL29" s="693"/>
      <c r="CM29" s="693"/>
      <c r="CN29" s="693"/>
      <c r="CO29" s="693"/>
      <c r="CP29" s="693"/>
      <c r="CQ29" s="693"/>
      <c r="CR29" s="693"/>
      <c r="CS29" s="693"/>
      <c r="CT29" s="693"/>
      <c r="CU29" s="693"/>
      <c r="CV29" s="693"/>
      <c r="CW29" s="693"/>
    </row>
    <row r="30" spans="1:101">
      <c r="A30" s="807"/>
      <c r="B30" s="793" t="s">
        <v>36</v>
      </c>
      <c r="C30" s="793" t="s">
        <v>37</v>
      </c>
      <c r="D30" s="793" t="s">
        <v>38</v>
      </c>
      <c r="E30" s="793" t="s">
        <v>39</v>
      </c>
      <c r="F30" s="793" t="s">
        <v>40</v>
      </c>
      <c r="G30" s="793" t="s">
        <v>369</v>
      </c>
      <c r="H30" s="793" t="s">
        <v>370</v>
      </c>
      <c r="I30" s="793" t="s">
        <v>371</v>
      </c>
      <c r="J30" s="793" t="s">
        <v>399</v>
      </c>
      <c r="K30" s="793" t="s">
        <v>400</v>
      </c>
      <c r="L30" s="793" t="s">
        <v>401</v>
      </c>
      <c r="M30" s="793" t="s">
        <v>403</v>
      </c>
      <c r="N30" s="793" t="s">
        <v>405</v>
      </c>
      <c r="O30" s="793" t="s">
        <v>406</v>
      </c>
      <c r="P30" s="793" t="s">
        <v>409</v>
      </c>
      <c r="Q30" s="687"/>
      <c r="R30" s="739"/>
      <c r="S30" s="687"/>
      <c r="T30" s="687"/>
      <c r="U30" s="687"/>
      <c r="V30" s="687"/>
      <c r="W30" s="687"/>
      <c r="X30" s="687"/>
      <c r="Y30" s="687"/>
      <c r="Z30" s="687"/>
      <c r="AA30" s="687"/>
      <c r="AB30" s="687"/>
      <c r="AC30" s="687"/>
      <c r="AD30" s="687"/>
      <c r="AE30" s="687"/>
      <c r="AF30" s="687"/>
      <c r="AG30" s="687"/>
      <c r="AH30" s="687"/>
      <c r="AI30" s="687"/>
      <c r="AJ30" s="687"/>
      <c r="AK30" s="687"/>
      <c r="AL30" s="687"/>
      <c r="AM30" s="687"/>
      <c r="AN30" s="687"/>
      <c r="AO30" s="687"/>
      <c r="AP30" s="687"/>
      <c r="AQ30" s="687"/>
      <c r="AR30" s="687"/>
      <c r="AS30" s="687"/>
      <c r="AT30" s="687"/>
      <c r="AU30" s="687"/>
      <c r="AV30" s="687"/>
      <c r="AW30" s="687"/>
      <c r="AX30" s="687"/>
      <c r="AY30" s="687"/>
      <c r="AZ30" s="687"/>
      <c r="BA30" s="687"/>
      <c r="BB30" s="687"/>
      <c r="BC30" s="687"/>
      <c r="BD30" s="687"/>
      <c r="BE30" s="687"/>
      <c r="BF30" s="687"/>
      <c r="BG30" s="687"/>
      <c r="BH30" s="687"/>
      <c r="BI30" s="687"/>
      <c r="BJ30" s="687"/>
      <c r="BK30" s="687"/>
      <c r="BL30" s="687"/>
      <c r="BM30" s="687"/>
      <c r="BN30" s="687"/>
      <c r="BO30" s="687"/>
      <c r="BP30" s="687"/>
      <c r="BQ30" s="687"/>
      <c r="BR30" s="687"/>
      <c r="BS30" s="687"/>
      <c r="BT30" s="687"/>
      <c r="BU30" s="687"/>
      <c r="BV30" s="687"/>
      <c r="BW30" s="687"/>
      <c r="BX30" s="687"/>
      <c r="BY30" s="687"/>
      <c r="BZ30" s="687"/>
      <c r="CA30" s="687"/>
      <c r="CB30" s="687"/>
      <c r="CC30" s="687"/>
      <c r="CD30" s="687"/>
      <c r="CE30" s="687"/>
      <c r="CF30" s="687"/>
      <c r="CG30" s="687"/>
      <c r="CH30" s="687"/>
      <c r="CI30" s="687"/>
      <c r="CJ30" s="687"/>
      <c r="CK30" s="687"/>
      <c r="CL30" s="687"/>
      <c r="CM30" s="687"/>
      <c r="CN30" s="687"/>
      <c r="CO30" s="687"/>
      <c r="CP30" s="687"/>
      <c r="CQ30" s="687"/>
      <c r="CR30" s="687"/>
      <c r="CS30" s="687"/>
      <c r="CT30" s="687"/>
      <c r="CU30" s="687"/>
      <c r="CV30" s="687"/>
      <c r="CW30" s="687"/>
    </row>
    <row r="31" spans="1:101" ht="25.5">
      <c r="A31" s="794" t="s">
        <v>449</v>
      </c>
      <c r="B31" s="795" t="s">
        <v>373</v>
      </c>
      <c r="C31" s="796" t="s">
        <v>463</v>
      </c>
      <c r="D31" s="797" t="str">
        <f t="shared" ref="D31:P31" si="6">D9</f>
        <v>2025
December</v>
      </c>
      <c r="E31" s="797" t="str">
        <f t="shared" si="6"/>
        <v>2026
January</v>
      </c>
      <c r="F31" s="797" t="str">
        <f t="shared" si="6"/>
        <v>2026 
February</v>
      </c>
      <c r="G31" s="797" t="str">
        <f t="shared" si="6"/>
        <v>2026
March</v>
      </c>
      <c r="H31" s="797" t="str">
        <f t="shared" si="6"/>
        <v>2026 
April</v>
      </c>
      <c r="I31" s="797" t="str">
        <f t="shared" si="6"/>
        <v>2026 
May</v>
      </c>
      <c r="J31" s="797" t="str">
        <f t="shared" si="6"/>
        <v>2026 
June</v>
      </c>
      <c r="K31" s="797" t="str">
        <f t="shared" si="6"/>
        <v>2026 
July</v>
      </c>
      <c r="L31" s="797" t="str">
        <f t="shared" si="6"/>
        <v>2026 
August</v>
      </c>
      <c r="M31" s="797" t="str">
        <f t="shared" si="6"/>
        <v>2026 
September</v>
      </c>
      <c r="N31" s="797" t="str">
        <f t="shared" si="6"/>
        <v>2026 
October</v>
      </c>
      <c r="O31" s="797" t="str">
        <f t="shared" si="6"/>
        <v>2026 
November</v>
      </c>
      <c r="P31" s="798" t="str">
        <f t="shared" si="6"/>
        <v>2026
December</v>
      </c>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c r="BB31" s="687"/>
      <c r="BC31" s="687"/>
      <c r="BD31" s="687"/>
      <c r="BE31" s="687"/>
      <c r="BF31" s="687"/>
      <c r="BG31" s="687"/>
      <c r="BH31" s="687"/>
      <c r="BI31" s="687"/>
      <c r="BJ31" s="687"/>
      <c r="BK31" s="687"/>
      <c r="BL31" s="687"/>
      <c r="BM31" s="687"/>
      <c r="BN31" s="687"/>
      <c r="BO31" s="687"/>
      <c r="BP31" s="687"/>
      <c r="BQ31" s="687"/>
      <c r="BR31" s="687"/>
      <c r="BS31" s="687"/>
      <c r="BT31" s="687"/>
      <c r="BU31" s="687"/>
      <c r="BV31" s="687"/>
      <c r="BW31" s="687"/>
      <c r="BX31" s="687"/>
      <c r="BY31" s="687"/>
      <c r="BZ31" s="687"/>
      <c r="CA31" s="687"/>
      <c r="CB31" s="687"/>
      <c r="CC31" s="687"/>
      <c r="CD31" s="687"/>
      <c r="CE31" s="687"/>
      <c r="CF31" s="687"/>
      <c r="CG31" s="687"/>
      <c r="CH31" s="687"/>
      <c r="CI31" s="687"/>
      <c r="CJ31" s="687"/>
      <c r="CK31" s="687"/>
      <c r="CL31" s="687"/>
      <c r="CM31" s="687"/>
      <c r="CN31" s="687"/>
      <c r="CO31" s="687"/>
      <c r="CP31" s="687"/>
      <c r="CQ31" s="687"/>
      <c r="CR31" s="687"/>
      <c r="CS31" s="687"/>
      <c r="CT31" s="687"/>
      <c r="CU31" s="687"/>
      <c r="CV31" s="687"/>
      <c r="CW31" s="687"/>
    </row>
    <row r="32" spans="1:101">
      <c r="A32" s="799"/>
      <c r="B32" s="800"/>
      <c r="C32" s="801" t="s">
        <v>451</v>
      </c>
      <c r="D32" s="800"/>
      <c r="E32" s="800"/>
      <c r="F32" s="800"/>
      <c r="G32" s="800"/>
      <c r="H32" s="800"/>
      <c r="I32" s="800"/>
      <c r="J32" s="791"/>
      <c r="K32" s="791"/>
      <c r="L32" s="791"/>
      <c r="M32" s="791"/>
      <c r="N32" s="791"/>
      <c r="O32" s="791"/>
      <c r="P32" s="791"/>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7"/>
      <c r="AQ32" s="687"/>
      <c r="AR32" s="687"/>
      <c r="AS32" s="687"/>
      <c r="AT32" s="687"/>
      <c r="AU32" s="687"/>
      <c r="AV32" s="687"/>
      <c r="AW32" s="687"/>
      <c r="AX32" s="687"/>
      <c r="AY32" s="687"/>
      <c r="AZ32" s="687"/>
      <c r="BA32" s="687"/>
      <c r="BB32" s="687"/>
      <c r="BC32" s="687"/>
      <c r="BD32" s="687"/>
      <c r="BE32" s="687"/>
      <c r="BF32" s="687"/>
      <c r="BG32" s="687"/>
      <c r="BH32" s="687"/>
      <c r="BI32" s="687"/>
      <c r="BJ32" s="687"/>
      <c r="BK32" s="687"/>
      <c r="BL32" s="687"/>
      <c r="BM32" s="687"/>
      <c r="BN32" s="687"/>
      <c r="BO32" s="687"/>
      <c r="BP32" s="687"/>
      <c r="BQ32" s="687"/>
      <c r="BR32" s="687"/>
      <c r="BS32" s="687"/>
      <c r="BT32" s="687"/>
      <c r="BU32" s="687"/>
      <c r="BV32" s="687"/>
      <c r="BW32" s="687"/>
      <c r="BX32" s="687"/>
      <c r="BY32" s="687"/>
      <c r="BZ32" s="687"/>
      <c r="CA32" s="687"/>
      <c r="CB32" s="687"/>
      <c r="CC32" s="687"/>
      <c r="CD32" s="687"/>
      <c r="CE32" s="687"/>
      <c r="CF32" s="687"/>
      <c r="CG32" s="687"/>
      <c r="CH32" s="687"/>
      <c r="CI32" s="687"/>
      <c r="CJ32" s="687"/>
      <c r="CK32" s="687"/>
      <c r="CL32" s="687"/>
      <c r="CM32" s="687"/>
      <c r="CN32" s="687"/>
      <c r="CO32" s="687"/>
      <c r="CP32" s="687"/>
      <c r="CQ32" s="687"/>
      <c r="CR32" s="687"/>
      <c r="CS32" s="687"/>
      <c r="CT32" s="687"/>
      <c r="CU32" s="687"/>
      <c r="CV32" s="687"/>
      <c r="CW32" s="687"/>
    </row>
    <row r="33" spans="1:101">
      <c r="A33" s="802" t="s">
        <v>391</v>
      </c>
      <c r="B33" s="803" t="str">
        <f>B11</f>
        <v>Gates</v>
      </c>
      <c r="C33" s="804">
        <f>AVERAGE(D33:P33)</f>
        <v>0</v>
      </c>
      <c r="D33" s="805">
        <v>0</v>
      </c>
      <c r="E33" s="805">
        <v>0</v>
      </c>
      <c r="F33" s="805">
        <v>0</v>
      </c>
      <c r="G33" s="805">
        <v>0</v>
      </c>
      <c r="H33" s="805">
        <v>0</v>
      </c>
      <c r="I33" s="805">
        <v>0</v>
      </c>
      <c r="J33" s="805">
        <v>0</v>
      </c>
      <c r="K33" s="805">
        <v>0</v>
      </c>
      <c r="L33" s="805">
        <v>0</v>
      </c>
      <c r="M33" s="805">
        <v>0</v>
      </c>
      <c r="N33" s="805">
        <v>0</v>
      </c>
      <c r="O33" s="805">
        <v>0</v>
      </c>
      <c r="P33" s="806">
        <v>0</v>
      </c>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c r="BB33" s="687"/>
      <c r="BC33" s="687"/>
      <c r="BD33" s="687"/>
      <c r="BE33" s="687"/>
      <c r="BF33" s="687"/>
      <c r="BG33" s="687"/>
      <c r="BH33" s="687"/>
      <c r="BI33" s="687"/>
      <c r="BJ33" s="687"/>
      <c r="BK33" s="687"/>
      <c r="BL33" s="687"/>
      <c r="BM33" s="687"/>
      <c r="BN33" s="687"/>
      <c r="BO33" s="687"/>
      <c r="BP33" s="687"/>
      <c r="BQ33" s="687"/>
      <c r="BR33" s="687"/>
      <c r="BS33" s="687"/>
      <c r="BT33" s="687"/>
      <c r="BU33" s="687"/>
      <c r="BV33" s="687"/>
      <c r="BW33" s="687"/>
      <c r="BX33" s="687"/>
      <c r="BY33" s="687"/>
      <c r="BZ33" s="687"/>
      <c r="CA33" s="687"/>
      <c r="CB33" s="687"/>
      <c r="CC33" s="687"/>
      <c r="CD33" s="687"/>
      <c r="CE33" s="687"/>
      <c r="CF33" s="687"/>
      <c r="CG33" s="687"/>
      <c r="CH33" s="687"/>
      <c r="CI33" s="687"/>
      <c r="CJ33" s="687"/>
      <c r="CK33" s="687"/>
      <c r="CL33" s="687"/>
      <c r="CM33" s="687"/>
      <c r="CN33" s="687"/>
      <c r="CO33" s="687"/>
      <c r="CP33" s="687"/>
      <c r="CQ33" s="687"/>
      <c r="CR33" s="687"/>
      <c r="CS33" s="687"/>
      <c r="CT33" s="687"/>
      <c r="CU33" s="687"/>
      <c r="CV33" s="687"/>
      <c r="CW33" s="687"/>
    </row>
    <row r="34" spans="1:101">
      <c r="A34" s="807" t="s">
        <v>393</v>
      </c>
      <c r="B34" s="808" t="str">
        <f>B23</f>
        <v>Gates - Excluded Costs (not subject to caps)</v>
      </c>
      <c r="C34" s="503">
        <f t="shared" ref="C34" si="7">AVERAGE(D34:P34)</f>
        <v>0</v>
      </c>
      <c r="D34" s="809">
        <v>0</v>
      </c>
      <c r="E34" s="809">
        <v>0</v>
      </c>
      <c r="F34" s="809">
        <v>0</v>
      </c>
      <c r="G34" s="809">
        <v>0</v>
      </c>
      <c r="H34" s="809">
        <v>0</v>
      </c>
      <c r="I34" s="809">
        <v>0</v>
      </c>
      <c r="J34" s="809">
        <v>0</v>
      </c>
      <c r="K34" s="809">
        <v>0</v>
      </c>
      <c r="L34" s="809">
        <v>0</v>
      </c>
      <c r="M34" s="809">
        <v>0</v>
      </c>
      <c r="N34" s="809">
        <v>0</v>
      </c>
      <c r="O34" s="809">
        <v>0</v>
      </c>
      <c r="P34" s="810">
        <v>0</v>
      </c>
      <c r="Q34" s="687"/>
      <c r="R34" s="687"/>
      <c r="S34" s="687"/>
      <c r="T34" s="687"/>
      <c r="U34" s="687"/>
      <c r="V34" s="687"/>
      <c r="W34" s="687"/>
      <c r="X34" s="687"/>
      <c r="Y34" s="687"/>
      <c r="Z34" s="687"/>
      <c r="AA34" s="687"/>
      <c r="AB34" s="687"/>
      <c r="AC34" s="687"/>
      <c r="AD34" s="687"/>
      <c r="AE34" s="687"/>
      <c r="AF34" s="687"/>
      <c r="AG34" s="687"/>
      <c r="AH34" s="687"/>
      <c r="AI34" s="687"/>
      <c r="AJ34" s="687"/>
      <c r="AK34" s="687"/>
      <c r="AL34" s="687"/>
      <c r="AM34" s="687"/>
      <c r="AN34" s="687"/>
      <c r="AO34" s="687"/>
      <c r="AP34" s="687"/>
      <c r="AQ34" s="687"/>
      <c r="AR34" s="687"/>
      <c r="AS34" s="687"/>
      <c r="AT34" s="687"/>
      <c r="AU34" s="687"/>
      <c r="AV34" s="687"/>
      <c r="AW34" s="687"/>
      <c r="AX34" s="687"/>
      <c r="AY34" s="687"/>
      <c r="AZ34" s="687"/>
      <c r="BA34" s="687"/>
      <c r="BB34" s="687"/>
      <c r="BC34" s="687"/>
      <c r="BD34" s="687"/>
      <c r="BE34" s="687"/>
      <c r="BF34" s="687"/>
      <c r="BG34" s="687"/>
      <c r="BH34" s="687"/>
      <c r="BI34" s="687"/>
      <c r="BJ34" s="687"/>
      <c r="BK34" s="687"/>
      <c r="BL34" s="687"/>
      <c r="BM34" s="687"/>
      <c r="BN34" s="687"/>
      <c r="BO34" s="687"/>
      <c r="BP34" s="687"/>
      <c r="BQ34" s="687"/>
      <c r="BR34" s="687"/>
      <c r="BS34" s="687"/>
      <c r="BT34" s="687"/>
      <c r="BU34" s="687"/>
      <c r="BV34" s="687"/>
      <c r="BW34" s="687"/>
      <c r="BX34" s="687"/>
      <c r="BY34" s="687"/>
      <c r="BZ34" s="687"/>
      <c r="CA34" s="687"/>
      <c r="CB34" s="687"/>
      <c r="CC34" s="687"/>
      <c r="CD34" s="687"/>
      <c r="CE34" s="687"/>
      <c r="CF34" s="687"/>
      <c r="CG34" s="687"/>
      <c r="CH34" s="687"/>
      <c r="CI34" s="687"/>
      <c r="CJ34" s="687"/>
      <c r="CK34" s="687"/>
      <c r="CL34" s="687"/>
      <c r="CM34" s="687"/>
      <c r="CN34" s="687"/>
      <c r="CO34" s="687"/>
      <c r="CP34" s="687"/>
      <c r="CQ34" s="687"/>
      <c r="CR34" s="687"/>
      <c r="CS34" s="687"/>
      <c r="CT34" s="687"/>
      <c r="CU34" s="687"/>
      <c r="CV34" s="687"/>
      <c r="CW34" s="687"/>
    </row>
    <row r="35" spans="1:101">
      <c r="A35" s="807" t="s">
        <v>464</v>
      </c>
      <c r="B35" s="808" t="str">
        <f>$B$13</f>
        <v>Round Mountain</v>
      </c>
      <c r="C35" s="503">
        <f t="shared" ref="C35:C37" si="8">AVERAGE(D35:P35)</f>
        <v>0</v>
      </c>
      <c r="D35" s="809">
        <v>0</v>
      </c>
      <c r="E35" s="809">
        <v>0</v>
      </c>
      <c r="F35" s="809">
        <v>0</v>
      </c>
      <c r="G35" s="809">
        <v>0</v>
      </c>
      <c r="H35" s="809">
        <v>0</v>
      </c>
      <c r="I35" s="809">
        <v>0</v>
      </c>
      <c r="J35" s="809">
        <v>0</v>
      </c>
      <c r="K35" s="809">
        <v>0</v>
      </c>
      <c r="L35" s="809">
        <v>0</v>
      </c>
      <c r="M35" s="809">
        <v>0</v>
      </c>
      <c r="N35" s="809">
        <v>0</v>
      </c>
      <c r="O35" s="809">
        <v>0</v>
      </c>
      <c r="P35" s="810">
        <v>0</v>
      </c>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7"/>
      <c r="AO35" s="687"/>
      <c r="AP35" s="687"/>
      <c r="AQ35" s="687"/>
      <c r="AR35" s="687"/>
      <c r="AS35" s="687"/>
      <c r="AT35" s="687"/>
      <c r="AU35" s="687"/>
      <c r="AV35" s="687"/>
      <c r="AW35" s="687"/>
      <c r="AX35" s="687"/>
      <c r="AY35" s="687"/>
      <c r="AZ35" s="687"/>
      <c r="BA35" s="687"/>
      <c r="BB35" s="687"/>
      <c r="BC35" s="687"/>
      <c r="BD35" s="687"/>
      <c r="BE35" s="687"/>
      <c r="BF35" s="687"/>
      <c r="BG35" s="687"/>
      <c r="BH35" s="687"/>
      <c r="BI35" s="687"/>
      <c r="BJ35" s="687"/>
      <c r="BK35" s="687"/>
      <c r="BL35" s="687"/>
      <c r="BM35" s="687"/>
      <c r="BN35" s="687"/>
      <c r="BO35" s="687"/>
      <c r="BP35" s="687"/>
      <c r="BQ35" s="687"/>
      <c r="BR35" s="687"/>
      <c r="BS35" s="687"/>
      <c r="BT35" s="687"/>
      <c r="BU35" s="687"/>
      <c r="BV35" s="687"/>
      <c r="BW35" s="687"/>
      <c r="BX35" s="687"/>
      <c r="BY35" s="687"/>
      <c r="BZ35" s="687"/>
      <c r="CA35" s="687"/>
      <c r="CB35" s="687"/>
      <c r="CC35" s="687"/>
      <c r="CD35" s="687"/>
      <c r="CE35" s="687"/>
      <c r="CF35" s="687"/>
      <c r="CG35" s="687"/>
      <c r="CH35" s="687"/>
      <c r="CI35" s="687"/>
      <c r="CJ35" s="687"/>
      <c r="CK35" s="687"/>
      <c r="CL35" s="687"/>
      <c r="CM35" s="687"/>
      <c r="CN35" s="687"/>
      <c r="CO35" s="687"/>
      <c r="CP35" s="687"/>
      <c r="CQ35" s="687"/>
      <c r="CR35" s="687"/>
      <c r="CS35" s="687"/>
      <c r="CT35" s="687"/>
      <c r="CU35" s="687"/>
      <c r="CV35" s="687"/>
      <c r="CW35" s="687"/>
    </row>
    <row r="36" spans="1:101">
      <c r="A36" s="807" t="s">
        <v>465</v>
      </c>
      <c r="B36" s="808" t="str">
        <f>$B$14</f>
        <v>Round Mountain - Excluded Costs (not subject to caps)</v>
      </c>
      <c r="C36" s="503">
        <f t="shared" si="8"/>
        <v>0</v>
      </c>
      <c r="D36" s="809">
        <v>0</v>
      </c>
      <c r="E36" s="809">
        <v>0</v>
      </c>
      <c r="F36" s="809">
        <v>0</v>
      </c>
      <c r="G36" s="809">
        <v>0</v>
      </c>
      <c r="H36" s="809">
        <v>0</v>
      </c>
      <c r="I36" s="809">
        <v>0</v>
      </c>
      <c r="J36" s="809">
        <v>0</v>
      </c>
      <c r="K36" s="809">
        <v>0</v>
      </c>
      <c r="L36" s="809">
        <v>0</v>
      </c>
      <c r="M36" s="809">
        <v>0</v>
      </c>
      <c r="N36" s="809">
        <v>0</v>
      </c>
      <c r="O36" s="809">
        <v>0</v>
      </c>
      <c r="P36" s="810">
        <v>0</v>
      </c>
      <c r="Q36" s="687"/>
      <c r="R36" s="687"/>
      <c r="S36" s="687"/>
      <c r="T36" s="687"/>
      <c r="U36" s="687"/>
      <c r="V36" s="687"/>
      <c r="W36" s="687"/>
      <c r="X36" s="687"/>
      <c r="Y36" s="687"/>
      <c r="Z36" s="687"/>
      <c r="AA36" s="687"/>
      <c r="AB36" s="687"/>
      <c r="AC36" s="687"/>
      <c r="AD36" s="687"/>
      <c r="AE36" s="687"/>
      <c r="AF36" s="687"/>
      <c r="AG36" s="687"/>
      <c r="AH36" s="687"/>
      <c r="AI36" s="687"/>
      <c r="AJ36" s="687"/>
      <c r="AK36" s="687"/>
      <c r="AL36" s="687"/>
      <c r="AM36" s="687"/>
      <c r="AN36" s="687"/>
      <c r="AO36" s="687"/>
      <c r="AP36" s="687"/>
      <c r="AQ36" s="687"/>
      <c r="AR36" s="687"/>
      <c r="AS36" s="687"/>
      <c r="AT36" s="687"/>
      <c r="AU36" s="687"/>
      <c r="AV36" s="687"/>
      <c r="AW36" s="687"/>
      <c r="AX36" s="687"/>
      <c r="AY36" s="687"/>
      <c r="AZ36" s="687"/>
      <c r="BA36" s="687"/>
      <c r="BB36" s="687"/>
      <c r="BC36" s="687"/>
      <c r="BD36" s="687"/>
      <c r="BE36" s="687"/>
      <c r="BF36" s="687"/>
      <c r="BG36" s="687"/>
      <c r="BH36" s="687"/>
      <c r="BI36" s="687"/>
      <c r="BJ36" s="687"/>
      <c r="BK36" s="687"/>
      <c r="BL36" s="687"/>
      <c r="BM36" s="687"/>
      <c r="BN36" s="687"/>
      <c r="BO36" s="687"/>
      <c r="BP36" s="687"/>
      <c r="BQ36" s="687"/>
      <c r="BR36" s="687"/>
      <c r="BS36" s="687"/>
      <c r="BT36" s="687"/>
      <c r="BU36" s="687"/>
      <c r="BV36" s="687"/>
      <c r="BW36" s="687"/>
      <c r="BX36" s="687"/>
      <c r="BY36" s="687"/>
      <c r="BZ36" s="687"/>
      <c r="CA36" s="687"/>
      <c r="CB36" s="687"/>
      <c r="CC36" s="687"/>
      <c r="CD36" s="687"/>
      <c r="CE36" s="687"/>
      <c r="CF36" s="687"/>
      <c r="CG36" s="687"/>
      <c r="CH36" s="687"/>
      <c r="CI36" s="687"/>
      <c r="CJ36" s="687"/>
      <c r="CK36" s="687"/>
      <c r="CL36" s="687"/>
      <c r="CM36" s="687"/>
      <c r="CN36" s="687"/>
      <c r="CO36" s="687"/>
      <c r="CP36" s="687"/>
      <c r="CQ36" s="687"/>
      <c r="CR36" s="687"/>
      <c r="CS36" s="687"/>
      <c r="CT36" s="687"/>
      <c r="CU36" s="687"/>
      <c r="CV36" s="687"/>
      <c r="CW36" s="687"/>
    </row>
    <row r="37" spans="1:101">
      <c r="A37" s="807" t="s">
        <v>466</v>
      </c>
      <c r="B37" s="808" t="str">
        <f>$B$15</f>
        <v>Other - Non-Project (not subject to caps)</v>
      </c>
      <c r="C37" s="503">
        <f t="shared" si="8"/>
        <v>0</v>
      </c>
      <c r="D37" s="809">
        <v>0</v>
      </c>
      <c r="E37" s="809">
        <v>0</v>
      </c>
      <c r="F37" s="809">
        <v>0</v>
      </c>
      <c r="G37" s="809">
        <v>0</v>
      </c>
      <c r="H37" s="809">
        <v>0</v>
      </c>
      <c r="I37" s="809">
        <v>0</v>
      </c>
      <c r="J37" s="809">
        <v>0</v>
      </c>
      <c r="K37" s="809">
        <v>0</v>
      </c>
      <c r="L37" s="809">
        <v>0</v>
      </c>
      <c r="M37" s="809">
        <v>0</v>
      </c>
      <c r="N37" s="809">
        <v>0</v>
      </c>
      <c r="O37" s="809">
        <v>0</v>
      </c>
      <c r="P37" s="810">
        <v>0</v>
      </c>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7"/>
      <c r="AU37" s="687"/>
      <c r="AV37" s="687"/>
      <c r="AW37" s="687"/>
      <c r="AX37" s="687"/>
      <c r="AY37" s="687"/>
      <c r="AZ37" s="687"/>
      <c r="BA37" s="687"/>
      <c r="BB37" s="687"/>
      <c r="BC37" s="687"/>
      <c r="BD37" s="687"/>
      <c r="BE37" s="687"/>
      <c r="BF37" s="687"/>
      <c r="BG37" s="687"/>
      <c r="BH37" s="687"/>
      <c r="BI37" s="687"/>
      <c r="BJ37" s="687"/>
      <c r="BK37" s="687"/>
      <c r="BL37" s="687"/>
      <c r="BM37" s="687"/>
      <c r="BN37" s="687"/>
      <c r="BO37" s="687"/>
      <c r="BP37" s="687"/>
      <c r="BQ37" s="687"/>
      <c r="BR37" s="687"/>
      <c r="BS37" s="687"/>
      <c r="BT37" s="687"/>
      <c r="BU37" s="687"/>
      <c r="BV37" s="687"/>
      <c r="BW37" s="687"/>
      <c r="BX37" s="687"/>
      <c r="BY37" s="687"/>
      <c r="BZ37" s="687"/>
      <c r="CA37" s="687"/>
      <c r="CB37" s="687"/>
      <c r="CC37" s="687"/>
      <c r="CD37" s="687"/>
      <c r="CE37" s="687"/>
      <c r="CF37" s="687"/>
      <c r="CG37" s="687"/>
      <c r="CH37" s="687"/>
      <c r="CI37" s="687"/>
      <c r="CJ37" s="687"/>
      <c r="CK37" s="687"/>
      <c r="CL37" s="687"/>
      <c r="CM37" s="687"/>
      <c r="CN37" s="687"/>
      <c r="CO37" s="687"/>
      <c r="CP37" s="687"/>
      <c r="CQ37" s="687"/>
      <c r="CR37" s="687"/>
      <c r="CS37" s="687"/>
      <c r="CT37" s="687"/>
      <c r="CU37" s="687"/>
      <c r="CV37" s="687"/>
      <c r="CW37" s="687"/>
    </row>
    <row r="38" spans="1:101">
      <c r="A38" s="811" t="s">
        <v>454</v>
      </c>
      <c r="B38" s="812" t="s">
        <v>454</v>
      </c>
      <c r="C38" s="813" t="s">
        <v>454</v>
      </c>
      <c r="D38" s="814">
        <v>0</v>
      </c>
      <c r="E38" s="814">
        <v>0</v>
      </c>
      <c r="F38" s="814">
        <v>0</v>
      </c>
      <c r="G38" s="814">
        <v>0</v>
      </c>
      <c r="H38" s="814">
        <v>0</v>
      </c>
      <c r="I38" s="814">
        <v>0</v>
      </c>
      <c r="J38" s="814">
        <v>0</v>
      </c>
      <c r="K38" s="814">
        <v>0</v>
      </c>
      <c r="L38" s="814">
        <v>0</v>
      </c>
      <c r="M38" s="814">
        <v>0</v>
      </c>
      <c r="N38" s="814">
        <v>0</v>
      </c>
      <c r="O38" s="814">
        <v>0</v>
      </c>
      <c r="P38" s="815">
        <v>0</v>
      </c>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c r="AR38" s="687"/>
      <c r="AS38" s="687"/>
      <c r="AT38" s="687"/>
      <c r="AU38" s="687"/>
      <c r="AV38" s="687"/>
      <c r="AW38" s="687"/>
      <c r="AX38" s="687"/>
      <c r="AY38" s="687"/>
      <c r="AZ38" s="687"/>
      <c r="BA38" s="687"/>
      <c r="BB38" s="687"/>
      <c r="BC38" s="687"/>
      <c r="BD38" s="687"/>
      <c r="BE38" s="687"/>
      <c r="BF38" s="687"/>
      <c r="BG38" s="687"/>
      <c r="BH38" s="687"/>
      <c r="BI38" s="687"/>
      <c r="BJ38" s="687"/>
      <c r="BK38" s="687"/>
      <c r="BL38" s="687"/>
      <c r="BM38" s="687"/>
      <c r="BN38" s="687"/>
      <c r="BO38" s="687"/>
      <c r="BP38" s="687"/>
      <c r="BQ38" s="687"/>
      <c r="BR38" s="687"/>
      <c r="BS38" s="687"/>
      <c r="BT38" s="687"/>
      <c r="BU38" s="687"/>
      <c r="BV38" s="687"/>
      <c r="BW38" s="687"/>
      <c r="BX38" s="687"/>
      <c r="BY38" s="687"/>
      <c r="BZ38" s="687"/>
      <c r="CA38" s="687"/>
      <c r="CB38" s="687"/>
      <c r="CC38" s="687"/>
      <c r="CD38" s="687"/>
      <c r="CE38" s="687"/>
      <c r="CF38" s="687"/>
      <c r="CG38" s="687"/>
      <c r="CH38" s="687"/>
      <c r="CI38" s="687"/>
      <c r="CJ38" s="687"/>
      <c r="CK38" s="687"/>
      <c r="CL38" s="687"/>
      <c r="CM38" s="687"/>
      <c r="CN38" s="687"/>
      <c r="CO38" s="687"/>
      <c r="CP38" s="687"/>
      <c r="CQ38" s="687"/>
      <c r="CR38" s="687"/>
      <c r="CS38" s="687"/>
      <c r="CT38" s="687"/>
      <c r="CU38" s="687"/>
      <c r="CV38" s="687"/>
      <c r="CW38" s="687"/>
    </row>
    <row r="39" spans="1:101" s="691" customFormat="1">
      <c r="A39" s="800">
        <v>3</v>
      </c>
      <c r="B39" s="817" t="s">
        <v>467</v>
      </c>
      <c r="C39" s="818">
        <f>AVERAGE(D39:P39)</f>
        <v>0</v>
      </c>
      <c r="D39" s="818">
        <f t="shared" ref="D39:P39" si="9">SUM(D33:D38)</f>
        <v>0</v>
      </c>
      <c r="E39" s="818">
        <f t="shared" si="9"/>
        <v>0</v>
      </c>
      <c r="F39" s="818">
        <f t="shared" si="9"/>
        <v>0</v>
      </c>
      <c r="G39" s="818">
        <f t="shared" si="9"/>
        <v>0</v>
      </c>
      <c r="H39" s="818">
        <f t="shared" si="9"/>
        <v>0</v>
      </c>
      <c r="I39" s="818">
        <f t="shared" si="9"/>
        <v>0</v>
      </c>
      <c r="J39" s="818">
        <f t="shared" si="9"/>
        <v>0</v>
      </c>
      <c r="K39" s="818">
        <f t="shared" si="9"/>
        <v>0</v>
      </c>
      <c r="L39" s="818">
        <f t="shared" si="9"/>
        <v>0</v>
      </c>
      <c r="M39" s="818">
        <f t="shared" si="9"/>
        <v>0</v>
      </c>
      <c r="N39" s="818">
        <f t="shared" si="9"/>
        <v>0</v>
      </c>
      <c r="O39" s="818">
        <f t="shared" si="9"/>
        <v>0</v>
      </c>
      <c r="P39" s="818">
        <f t="shared" si="9"/>
        <v>0</v>
      </c>
      <c r="Q39" s="693"/>
      <c r="R39" s="693"/>
      <c r="S39" s="693"/>
      <c r="T39" s="693"/>
      <c r="U39" s="693"/>
      <c r="V39" s="693"/>
      <c r="W39" s="693"/>
      <c r="X39" s="693"/>
      <c r="Y39" s="693"/>
      <c r="Z39" s="693"/>
      <c r="AA39" s="693"/>
      <c r="AB39" s="693"/>
      <c r="AC39" s="693"/>
      <c r="AD39" s="693"/>
      <c r="AE39" s="693"/>
      <c r="AF39" s="693"/>
      <c r="AG39" s="693"/>
      <c r="AH39" s="693"/>
      <c r="AI39" s="693"/>
      <c r="AJ39" s="693"/>
      <c r="AK39" s="693"/>
      <c r="AL39" s="693"/>
      <c r="AM39" s="693"/>
      <c r="AN39" s="693"/>
      <c r="AO39" s="693"/>
      <c r="AP39" s="693"/>
      <c r="AQ39" s="693"/>
      <c r="AR39" s="693"/>
      <c r="AS39" s="693"/>
      <c r="AT39" s="693"/>
      <c r="AU39" s="693"/>
      <c r="AV39" s="693"/>
      <c r="AW39" s="693"/>
      <c r="AX39" s="693"/>
      <c r="AY39" s="693"/>
      <c r="AZ39" s="693"/>
      <c r="BA39" s="693"/>
      <c r="BB39" s="693"/>
      <c r="BC39" s="693"/>
      <c r="BD39" s="693"/>
      <c r="BE39" s="693"/>
      <c r="BF39" s="693"/>
      <c r="BG39" s="693"/>
      <c r="BH39" s="693"/>
      <c r="BI39" s="693"/>
      <c r="BJ39" s="693"/>
      <c r="BK39" s="693"/>
      <c r="BL39" s="693"/>
      <c r="BM39" s="693"/>
      <c r="BN39" s="693"/>
      <c r="BO39" s="693"/>
      <c r="BP39" s="693"/>
      <c r="BQ39" s="693"/>
      <c r="BR39" s="693"/>
      <c r="BS39" s="693"/>
      <c r="BT39" s="693"/>
      <c r="BU39" s="693"/>
      <c r="BV39" s="693"/>
      <c r="BW39" s="693"/>
      <c r="BX39" s="693"/>
      <c r="BY39" s="693"/>
      <c r="BZ39" s="693"/>
      <c r="CA39" s="693"/>
      <c r="CB39" s="693"/>
      <c r="CC39" s="693"/>
      <c r="CD39" s="693"/>
      <c r="CE39" s="693"/>
      <c r="CF39" s="693"/>
      <c r="CG39" s="693"/>
      <c r="CH39" s="693"/>
      <c r="CI39" s="693"/>
      <c r="CJ39" s="693"/>
      <c r="CK39" s="693"/>
      <c r="CL39" s="693"/>
      <c r="CM39" s="693"/>
      <c r="CN39" s="693"/>
      <c r="CO39" s="693"/>
      <c r="CP39" s="693"/>
      <c r="CQ39" s="693"/>
      <c r="CR39" s="693"/>
      <c r="CS39" s="693"/>
      <c r="CT39" s="693"/>
      <c r="CU39" s="693"/>
      <c r="CV39" s="693"/>
      <c r="CW39" s="693"/>
    </row>
    <row r="40" spans="1:101">
      <c r="A40" s="816"/>
      <c r="B40" s="817"/>
      <c r="C40" s="818"/>
      <c r="D40" s="818"/>
      <c r="E40" s="818"/>
      <c r="F40" s="818"/>
      <c r="G40" s="818"/>
      <c r="H40" s="818"/>
      <c r="I40" s="818"/>
      <c r="J40" s="818"/>
      <c r="K40" s="818"/>
      <c r="L40" s="818"/>
      <c r="M40" s="818"/>
      <c r="N40" s="818"/>
      <c r="O40" s="818"/>
      <c r="P40" s="818"/>
      <c r="Q40" s="687"/>
      <c r="R40" s="687"/>
      <c r="S40" s="687"/>
      <c r="T40" s="687"/>
      <c r="U40" s="687"/>
      <c r="V40" s="687"/>
      <c r="W40" s="687"/>
      <c r="X40" s="687"/>
      <c r="Y40" s="687"/>
      <c r="Z40" s="687"/>
      <c r="AA40" s="687"/>
      <c r="AB40" s="687"/>
      <c r="AC40" s="687"/>
      <c r="AD40" s="687"/>
      <c r="AE40" s="687"/>
      <c r="AF40" s="687"/>
      <c r="AG40" s="687"/>
      <c r="AH40" s="687"/>
      <c r="AI40" s="687"/>
      <c r="AJ40" s="687"/>
      <c r="AK40" s="687"/>
      <c r="AL40" s="687"/>
      <c r="AM40" s="687"/>
      <c r="AN40" s="687"/>
      <c r="AO40" s="687"/>
      <c r="AP40" s="687"/>
      <c r="AQ40" s="687"/>
      <c r="AR40" s="687"/>
      <c r="AS40" s="687"/>
      <c r="AT40" s="687"/>
      <c r="AU40" s="687"/>
      <c r="AV40" s="687"/>
      <c r="AW40" s="687"/>
      <c r="AX40" s="687"/>
      <c r="AY40" s="687"/>
      <c r="AZ40" s="687"/>
      <c r="BA40" s="687"/>
      <c r="BB40" s="687"/>
      <c r="BC40" s="687"/>
      <c r="BD40" s="687"/>
      <c r="BE40" s="687"/>
      <c r="BF40" s="687"/>
      <c r="BG40" s="687"/>
      <c r="BH40" s="687"/>
      <c r="BI40" s="687"/>
      <c r="BJ40" s="687"/>
      <c r="BK40" s="687"/>
      <c r="BL40" s="687"/>
      <c r="BM40" s="687"/>
      <c r="BN40" s="687"/>
      <c r="BO40" s="687"/>
      <c r="BP40" s="687"/>
      <c r="BQ40" s="687"/>
      <c r="BR40" s="687"/>
      <c r="BS40" s="687"/>
      <c r="BT40" s="687"/>
      <c r="BU40" s="687"/>
      <c r="BV40" s="687"/>
      <c r="BW40" s="687"/>
      <c r="BX40" s="687"/>
      <c r="BY40" s="687"/>
      <c r="BZ40" s="687"/>
      <c r="CA40" s="687"/>
      <c r="CB40" s="687"/>
      <c r="CC40" s="687"/>
      <c r="CD40" s="687"/>
      <c r="CE40" s="687"/>
      <c r="CF40" s="687"/>
      <c r="CG40" s="687"/>
      <c r="CH40" s="687"/>
      <c r="CI40" s="687"/>
      <c r="CJ40" s="687"/>
      <c r="CK40" s="687"/>
      <c r="CL40" s="687"/>
      <c r="CM40" s="687"/>
      <c r="CN40" s="687"/>
      <c r="CO40" s="687"/>
      <c r="CP40" s="687"/>
      <c r="CQ40" s="687"/>
      <c r="CR40" s="687"/>
      <c r="CS40" s="687"/>
      <c r="CT40" s="687"/>
      <c r="CU40" s="687"/>
      <c r="CV40" s="687"/>
      <c r="CW40" s="687"/>
    </row>
    <row r="41" spans="1:101">
      <c r="A41" s="807"/>
      <c r="B41" s="793" t="s">
        <v>36</v>
      </c>
      <c r="C41" s="793" t="s">
        <v>37</v>
      </c>
      <c r="D41" s="793" t="s">
        <v>38</v>
      </c>
      <c r="E41" s="793" t="s">
        <v>39</v>
      </c>
      <c r="F41" s="793" t="s">
        <v>40</v>
      </c>
      <c r="G41" s="793" t="s">
        <v>369</v>
      </c>
      <c r="H41" s="793" t="s">
        <v>370</v>
      </c>
      <c r="I41" s="793" t="s">
        <v>371</v>
      </c>
      <c r="J41" s="793" t="s">
        <v>399</v>
      </c>
      <c r="K41" s="793" t="s">
        <v>400</v>
      </c>
      <c r="L41" s="793" t="s">
        <v>401</v>
      </c>
      <c r="M41" s="793" t="s">
        <v>403</v>
      </c>
      <c r="N41" s="793" t="s">
        <v>405</v>
      </c>
      <c r="O41" s="793" t="s">
        <v>406</v>
      </c>
      <c r="P41" s="793" t="s">
        <v>409</v>
      </c>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7"/>
      <c r="AS41" s="687"/>
      <c r="AT41" s="687"/>
      <c r="AU41" s="687"/>
      <c r="AV41" s="687"/>
      <c r="AW41" s="687"/>
      <c r="AX41" s="687"/>
      <c r="AY41" s="687"/>
      <c r="AZ41" s="687"/>
      <c r="BA41" s="687"/>
      <c r="BB41" s="687"/>
      <c r="BC41" s="687"/>
      <c r="BD41" s="687"/>
      <c r="BE41" s="687"/>
      <c r="BF41" s="687"/>
      <c r="BG41" s="687"/>
      <c r="BH41" s="687"/>
      <c r="BI41" s="687"/>
      <c r="BJ41" s="687"/>
      <c r="BK41" s="687"/>
      <c r="BL41" s="687"/>
      <c r="BM41" s="687"/>
      <c r="BN41" s="687"/>
      <c r="BO41" s="687"/>
      <c r="BP41" s="687"/>
      <c r="BQ41" s="687"/>
      <c r="BR41" s="687"/>
      <c r="BS41" s="687"/>
      <c r="BT41" s="687"/>
      <c r="BU41" s="687"/>
      <c r="BV41" s="687"/>
      <c r="BW41" s="687"/>
      <c r="BX41" s="687"/>
      <c r="BY41" s="687"/>
      <c r="BZ41" s="687"/>
      <c r="CA41" s="687"/>
      <c r="CB41" s="687"/>
      <c r="CC41" s="687"/>
      <c r="CD41" s="687"/>
      <c r="CE41" s="687"/>
      <c r="CF41" s="687"/>
      <c r="CG41" s="687"/>
      <c r="CH41" s="687"/>
      <c r="CI41" s="687"/>
      <c r="CJ41" s="687"/>
      <c r="CK41" s="687"/>
      <c r="CL41" s="687"/>
      <c r="CM41" s="687"/>
      <c r="CN41" s="687"/>
      <c r="CO41" s="687"/>
      <c r="CP41" s="687"/>
      <c r="CQ41" s="687"/>
      <c r="CR41" s="687"/>
      <c r="CS41" s="687"/>
      <c r="CT41" s="687"/>
      <c r="CU41" s="687"/>
      <c r="CV41" s="687"/>
      <c r="CW41" s="687"/>
    </row>
    <row r="42" spans="1:101" ht="25.5">
      <c r="A42" s="794" t="s">
        <v>449</v>
      </c>
      <c r="B42" s="795" t="s">
        <v>373</v>
      </c>
      <c r="C42" s="796" t="s">
        <v>468</v>
      </c>
      <c r="D42" s="797" t="str">
        <f t="shared" ref="D42:P42" si="10">D9</f>
        <v>2025
December</v>
      </c>
      <c r="E42" s="797" t="str">
        <f t="shared" si="10"/>
        <v>2026
January</v>
      </c>
      <c r="F42" s="797" t="str">
        <f t="shared" si="10"/>
        <v>2026 
February</v>
      </c>
      <c r="G42" s="797" t="str">
        <f t="shared" si="10"/>
        <v>2026
March</v>
      </c>
      <c r="H42" s="797" t="str">
        <f t="shared" si="10"/>
        <v>2026 
April</v>
      </c>
      <c r="I42" s="797" t="str">
        <f t="shared" si="10"/>
        <v>2026 
May</v>
      </c>
      <c r="J42" s="797" t="str">
        <f t="shared" si="10"/>
        <v>2026 
June</v>
      </c>
      <c r="K42" s="797" t="str">
        <f t="shared" si="10"/>
        <v>2026 
July</v>
      </c>
      <c r="L42" s="797" t="str">
        <f t="shared" si="10"/>
        <v>2026 
August</v>
      </c>
      <c r="M42" s="797" t="str">
        <f t="shared" si="10"/>
        <v>2026 
September</v>
      </c>
      <c r="N42" s="797" t="str">
        <f t="shared" si="10"/>
        <v>2026 
October</v>
      </c>
      <c r="O42" s="797" t="str">
        <f t="shared" si="10"/>
        <v>2026 
November</v>
      </c>
      <c r="P42" s="798" t="str">
        <f t="shared" si="10"/>
        <v>2026
December</v>
      </c>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7"/>
      <c r="BI42" s="687"/>
      <c r="BJ42" s="687"/>
      <c r="BK42" s="687"/>
      <c r="BL42" s="687"/>
      <c r="BM42" s="687"/>
      <c r="BN42" s="687"/>
      <c r="BO42" s="687"/>
      <c r="BP42" s="687"/>
      <c r="BQ42" s="687"/>
      <c r="BR42" s="687"/>
      <c r="BS42" s="687"/>
      <c r="BT42" s="687"/>
      <c r="BU42" s="687"/>
      <c r="BV42" s="687"/>
      <c r="BW42" s="687"/>
      <c r="BX42" s="687"/>
      <c r="BY42" s="687"/>
      <c r="BZ42" s="687"/>
      <c r="CA42" s="687"/>
      <c r="CB42" s="687"/>
      <c r="CC42" s="687"/>
      <c r="CD42" s="687"/>
      <c r="CE42" s="687"/>
      <c r="CF42" s="687"/>
      <c r="CG42" s="687"/>
      <c r="CH42" s="687"/>
      <c r="CI42" s="687"/>
      <c r="CJ42" s="687"/>
      <c r="CK42" s="687"/>
      <c r="CL42" s="687"/>
      <c r="CM42" s="687"/>
      <c r="CN42" s="687"/>
      <c r="CO42" s="687"/>
      <c r="CP42" s="687"/>
      <c r="CQ42" s="687"/>
      <c r="CR42" s="687"/>
      <c r="CS42" s="687"/>
      <c r="CT42" s="687"/>
      <c r="CU42" s="687"/>
      <c r="CV42" s="687"/>
      <c r="CW42" s="687"/>
    </row>
    <row r="43" spans="1:101">
      <c r="A43" s="799"/>
      <c r="B43" s="800"/>
      <c r="C43" s="801" t="s">
        <v>451</v>
      </c>
      <c r="D43" s="800"/>
      <c r="E43" s="800"/>
      <c r="F43" s="800"/>
      <c r="G43" s="800"/>
      <c r="H43" s="800"/>
      <c r="I43" s="800"/>
      <c r="J43" s="791"/>
      <c r="K43" s="791"/>
      <c r="L43" s="791"/>
      <c r="M43" s="791"/>
      <c r="N43" s="791"/>
      <c r="O43" s="791"/>
      <c r="P43" s="791"/>
      <c r="Q43" s="687"/>
      <c r="R43" s="687"/>
      <c r="S43" s="687"/>
      <c r="T43" s="687"/>
      <c r="U43" s="687"/>
      <c r="V43" s="687"/>
      <c r="W43" s="687"/>
      <c r="X43" s="687"/>
      <c r="Y43" s="687"/>
      <c r="Z43" s="687"/>
      <c r="AA43" s="687"/>
      <c r="AB43" s="687"/>
      <c r="AC43" s="687"/>
      <c r="AD43" s="687"/>
      <c r="AE43" s="687"/>
      <c r="AF43" s="687"/>
      <c r="AG43" s="687"/>
      <c r="AH43" s="687"/>
      <c r="AI43" s="687"/>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7"/>
      <c r="BI43" s="687"/>
      <c r="BJ43" s="687"/>
      <c r="BK43" s="687"/>
      <c r="BL43" s="687"/>
      <c r="BM43" s="687"/>
      <c r="BN43" s="687"/>
      <c r="BO43" s="687"/>
      <c r="BP43" s="687"/>
      <c r="BQ43" s="687"/>
      <c r="BR43" s="687"/>
      <c r="BS43" s="687"/>
      <c r="BT43" s="687"/>
      <c r="BU43" s="687"/>
      <c r="BV43" s="687"/>
      <c r="BW43" s="687"/>
      <c r="BX43" s="687"/>
      <c r="BY43" s="687"/>
      <c r="BZ43" s="687"/>
      <c r="CA43" s="687"/>
      <c r="CB43" s="687"/>
      <c r="CC43" s="687"/>
      <c r="CD43" s="687"/>
      <c r="CE43" s="687"/>
      <c r="CF43" s="687"/>
      <c r="CG43" s="687"/>
      <c r="CH43" s="687"/>
      <c r="CI43" s="687"/>
      <c r="CJ43" s="687"/>
      <c r="CK43" s="687"/>
      <c r="CL43" s="687"/>
      <c r="CM43" s="687"/>
      <c r="CN43" s="687"/>
      <c r="CO43" s="687"/>
      <c r="CP43" s="687"/>
      <c r="CQ43" s="687"/>
      <c r="CR43" s="687"/>
      <c r="CS43" s="687"/>
      <c r="CT43" s="687"/>
      <c r="CU43" s="687"/>
      <c r="CV43" s="687"/>
      <c r="CW43" s="687"/>
    </row>
    <row r="44" spans="1:101">
      <c r="A44" s="802" t="s">
        <v>469</v>
      </c>
      <c r="B44" s="803" t="str">
        <f>B11</f>
        <v>Gates</v>
      </c>
      <c r="C44" s="804">
        <f>AVERAGE(D44:P44)</f>
        <v>0</v>
      </c>
      <c r="D44" s="805">
        <v>0</v>
      </c>
      <c r="E44" s="805">
        <v>0</v>
      </c>
      <c r="F44" s="805">
        <v>0</v>
      </c>
      <c r="G44" s="805">
        <v>0</v>
      </c>
      <c r="H44" s="805">
        <v>0</v>
      </c>
      <c r="I44" s="805">
        <v>0</v>
      </c>
      <c r="J44" s="805">
        <v>0</v>
      </c>
      <c r="K44" s="805">
        <v>0</v>
      </c>
      <c r="L44" s="805">
        <v>0</v>
      </c>
      <c r="M44" s="805">
        <v>0</v>
      </c>
      <c r="N44" s="805">
        <v>0</v>
      </c>
      <c r="O44" s="805">
        <v>0</v>
      </c>
      <c r="P44" s="806">
        <v>0</v>
      </c>
      <c r="Q44" s="687"/>
      <c r="R44" s="687"/>
      <c r="S44" s="687"/>
      <c r="T44" s="687"/>
      <c r="U44" s="687"/>
      <c r="V44" s="687"/>
      <c r="W44" s="687"/>
      <c r="X44" s="687"/>
      <c r="Y44" s="687"/>
      <c r="Z44" s="687"/>
      <c r="AA44" s="687"/>
      <c r="AB44" s="687"/>
      <c r="AC44" s="687"/>
      <c r="AD44" s="687"/>
      <c r="AE44" s="687"/>
      <c r="AF44" s="687"/>
      <c r="AG44" s="687"/>
      <c r="AH44" s="687"/>
      <c r="AI44" s="687"/>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7"/>
      <c r="BI44" s="687"/>
      <c r="BJ44" s="687"/>
      <c r="BK44" s="687"/>
      <c r="BL44" s="687"/>
      <c r="BM44" s="687"/>
      <c r="BN44" s="687"/>
      <c r="BO44" s="687"/>
      <c r="BP44" s="687"/>
      <c r="BQ44" s="687"/>
      <c r="BR44" s="687"/>
      <c r="BS44" s="687"/>
      <c r="BT44" s="687"/>
      <c r="BU44" s="687"/>
      <c r="BV44" s="687"/>
      <c r="BW44" s="687"/>
      <c r="BX44" s="687"/>
      <c r="BY44" s="687"/>
      <c r="BZ44" s="687"/>
      <c r="CA44" s="687"/>
      <c r="CB44" s="687"/>
      <c r="CC44" s="687"/>
      <c r="CD44" s="687"/>
      <c r="CE44" s="687"/>
      <c r="CF44" s="687"/>
      <c r="CG44" s="687"/>
      <c r="CH44" s="687"/>
      <c r="CI44" s="687"/>
      <c r="CJ44" s="687"/>
      <c r="CK44" s="687"/>
      <c r="CL44" s="687"/>
      <c r="CM44" s="687"/>
      <c r="CN44" s="687"/>
      <c r="CO44" s="687"/>
      <c r="CP44" s="687"/>
      <c r="CQ44" s="687"/>
      <c r="CR44" s="687"/>
      <c r="CS44" s="687"/>
      <c r="CT44" s="687"/>
      <c r="CU44" s="687"/>
      <c r="CV44" s="687"/>
      <c r="CW44" s="687"/>
    </row>
    <row r="45" spans="1:101">
      <c r="A45" s="807" t="s">
        <v>470</v>
      </c>
      <c r="B45" s="808" t="str">
        <f>B34</f>
        <v>Gates - Excluded Costs (not subject to caps)</v>
      </c>
      <c r="C45" s="503">
        <f t="shared" ref="C45" si="11">AVERAGE(D45:P45)</f>
        <v>0</v>
      </c>
      <c r="D45" s="809">
        <v>0</v>
      </c>
      <c r="E45" s="809">
        <v>0</v>
      </c>
      <c r="F45" s="809">
        <v>0</v>
      </c>
      <c r="G45" s="809">
        <v>0</v>
      </c>
      <c r="H45" s="809">
        <v>0</v>
      </c>
      <c r="I45" s="809">
        <v>0</v>
      </c>
      <c r="J45" s="809">
        <v>0</v>
      </c>
      <c r="K45" s="809">
        <v>0</v>
      </c>
      <c r="L45" s="809">
        <v>0</v>
      </c>
      <c r="M45" s="809">
        <v>0</v>
      </c>
      <c r="N45" s="809">
        <v>0</v>
      </c>
      <c r="O45" s="809">
        <v>0</v>
      </c>
      <c r="P45" s="810">
        <v>0</v>
      </c>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c r="AX45" s="687"/>
      <c r="AY45" s="687"/>
      <c r="AZ45" s="687"/>
      <c r="BA45" s="687"/>
      <c r="BB45" s="687"/>
      <c r="BC45" s="687"/>
      <c r="BD45" s="687"/>
      <c r="BE45" s="687"/>
      <c r="BF45" s="687"/>
      <c r="BG45" s="687"/>
      <c r="BH45" s="687"/>
      <c r="BI45" s="687"/>
      <c r="BJ45" s="687"/>
      <c r="BK45" s="687"/>
      <c r="BL45" s="687"/>
      <c r="BM45" s="687"/>
      <c r="BN45" s="687"/>
      <c r="BO45" s="687"/>
      <c r="BP45" s="687"/>
      <c r="BQ45" s="687"/>
      <c r="BR45" s="687"/>
      <c r="BS45" s="687"/>
      <c r="BT45" s="687"/>
      <c r="BU45" s="687"/>
      <c r="BV45" s="687"/>
      <c r="BW45" s="687"/>
      <c r="BX45" s="687"/>
      <c r="BY45" s="687"/>
      <c r="BZ45" s="687"/>
      <c r="CA45" s="687"/>
      <c r="CB45" s="687"/>
      <c r="CC45" s="687"/>
      <c r="CD45" s="687"/>
      <c r="CE45" s="687"/>
      <c r="CF45" s="687"/>
      <c r="CG45" s="687"/>
      <c r="CH45" s="687"/>
      <c r="CI45" s="687"/>
      <c r="CJ45" s="687"/>
      <c r="CK45" s="687"/>
      <c r="CL45" s="687"/>
      <c r="CM45" s="687"/>
      <c r="CN45" s="687"/>
      <c r="CO45" s="687"/>
      <c r="CP45" s="687"/>
      <c r="CQ45" s="687"/>
      <c r="CR45" s="687"/>
      <c r="CS45" s="687"/>
      <c r="CT45" s="687"/>
      <c r="CU45" s="687"/>
      <c r="CV45" s="687"/>
      <c r="CW45" s="687"/>
    </row>
    <row r="46" spans="1:101">
      <c r="A46" s="807" t="s">
        <v>471</v>
      </c>
      <c r="B46" s="808" t="str">
        <f>$B$13</f>
        <v>Round Mountain</v>
      </c>
      <c r="C46" s="503">
        <f t="shared" ref="C46:C48" si="12">AVERAGE(D46:P46)</f>
        <v>0</v>
      </c>
      <c r="D46" s="809">
        <v>0</v>
      </c>
      <c r="E46" s="809">
        <v>0</v>
      </c>
      <c r="F46" s="809">
        <v>0</v>
      </c>
      <c r="G46" s="809">
        <v>0</v>
      </c>
      <c r="H46" s="809">
        <v>0</v>
      </c>
      <c r="I46" s="809">
        <v>0</v>
      </c>
      <c r="J46" s="809">
        <v>0</v>
      </c>
      <c r="K46" s="809">
        <v>0</v>
      </c>
      <c r="L46" s="809">
        <v>0</v>
      </c>
      <c r="M46" s="809">
        <v>0</v>
      </c>
      <c r="N46" s="809">
        <v>0</v>
      </c>
      <c r="O46" s="809">
        <v>0</v>
      </c>
      <c r="P46" s="810">
        <v>0</v>
      </c>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687"/>
      <c r="AX46" s="687"/>
      <c r="AY46" s="687"/>
      <c r="AZ46" s="687"/>
      <c r="BA46" s="687"/>
      <c r="BB46" s="687"/>
      <c r="BC46" s="687"/>
      <c r="BD46" s="687"/>
      <c r="BE46" s="687"/>
      <c r="BF46" s="687"/>
      <c r="BG46" s="687"/>
      <c r="BH46" s="687"/>
      <c r="BI46" s="687"/>
      <c r="BJ46" s="687"/>
      <c r="BK46" s="687"/>
      <c r="BL46" s="687"/>
      <c r="BM46" s="687"/>
      <c r="BN46" s="687"/>
      <c r="BO46" s="687"/>
      <c r="BP46" s="687"/>
      <c r="BQ46" s="687"/>
      <c r="BR46" s="687"/>
      <c r="BS46" s="687"/>
      <c r="BT46" s="687"/>
      <c r="BU46" s="687"/>
      <c r="BV46" s="687"/>
      <c r="BW46" s="687"/>
      <c r="BX46" s="687"/>
      <c r="BY46" s="687"/>
      <c r="BZ46" s="687"/>
      <c r="CA46" s="687"/>
      <c r="CB46" s="687"/>
      <c r="CC46" s="687"/>
      <c r="CD46" s="687"/>
      <c r="CE46" s="687"/>
      <c r="CF46" s="687"/>
      <c r="CG46" s="687"/>
      <c r="CH46" s="687"/>
      <c r="CI46" s="687"/>
      <c r="CJ46" s="687"/>
      <c r="CK46" s="687"/>
      <c r="CL46" s="687"/>
      <c r="CM46" s="687"/>
      <c r="CN46" s="687"/>
      <c r="CO46" s="687"/>
      <c r="CP46" s="687"/>
      <c r="CQ46" s="687"/>
      <c r="CR46" s="687"/>
      <c r="CS46" s="687"/>
      <c r="CT46" s="687"/>
      <c r="CU46" s="687"/>
      <c r="CV46" s="687"/>
      <c r="CW46" s="687"/>
    </row>
    <row r="47" spans="1:101">
      <c r="A47" s="807" t="s">
        <v>472</v>
      </c>
      <c r="B47" s="808" t="str">
        <f>$B$14</f>
        <v>Round Mountain - Excluded Costs (not subject to caps)</v>
      </c>
      <c r="C47" s="503">
        <f t="shared" si="12"/>
        <v>0</v>
      </c>
      <c r="D47" s="809">
        <v>0</v>
      </c>
      <c r="E47" s="809">
        <v>0</v>
      </c>
      <c r="F47" s="809">
        <v>0</v>
      </c>
      <c r="G47" s="809">
        <v>0</v>
      </c>
      <c r="H47" s="809">
        <v>0</v>
      </c>
      <c r="I47" s="809">
        <v>0</v>
      </c>
      <c r="J47" s="809">
        <v>0</v>
      </c>
      <c r="K47" s="809">
        <v>0</v>
      </c>
      <c r="L47" s="809">
        <v>0</v>
      </c>
      <c r="M47" s="809">
        <v>0</v>
      </c>
      <c r="N47" s="809">
        <v>0</v>
      </c>
      <c r="O47" s="809">
        <v>0</v>
      </c>
      <c r="P47" s="810">
        <v>0</v>
      </c>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7"/>
      <c r="BC47" s="687"/>
      <c r="BD47" s="687"/>
      <c r="BE47" s="687"/>
      <c r="BF47" s="687"/>
      <c r="BG47" s="687"/>
      <c r="BH47" s="687"/>
      <c r="BI47" s="687"/>
      <c r="BJ47" s="687"/>
      <c r="BK47" s="687"/>
      <c r="BL47" s="687"/>
      <c r="BM47" s="687"/>
      <c r="BN47" s="687"/>
      <c r="BO47" s="687"/>
      <c r="BP47" s="687"/>
      <c r="BQ47" s="687"/>
      <c r="BR47" s="687"/>
      <c r="BS47" s="687"/>
      <c r="BT47" s="687"/>
      <c r="BU47" s="687"/>
      <c r="BV47" s="687"/>
      <c r="BW47" s="687"/>
      <c r="BX47" s="687"/>
      <c r="BY47" s="687"/>
      <c r="BZ47" s="687"/>
      <c r="CA47" s="687"/>
      <c r="CB47" s="687"/>
      <c r="CC47" s="687"/>
      <c r="CD47" s="687"/>
      <c r="CE47" s="687"/>
      <c r="CF47" s="687"/>
      <c r="CG47" s="687"/>
      <c r="CH47" s="687"/>
      <c r="CI47" s="687"/>
      <c r="CJ47" s="687"/>
      <c r="CK47" s="687"/>
      <c r="CL47" s="687"/>
      <c r="CM47" s="687"/>
      <c r="CN47" s="687"/>
      <c r="CO47" s="687"/>
      <c r="CP47" s="687"/>
      <c r="CQ47" s="687"/>
      <c r="CR47" s="687"/>
      <c r="CS47" s="687"/>
      <c r="CT47" s="687"/>
      <c r="CU47" s="687"/>
      <c r="CV47" s="687"/>
      <c r="CW47" s="687"/>
    </row>
    <row r="48" spans="1:101">
      <c r="A48" s="807" t="s">
        <v>473</v>
      </c>
      <c r="B48" s="808" t="str">
        <f>$B$15</f>
        <v>Other - Non-Project (not subject to caps)</v>
      </c>
      <c r="C48" s="503">
        <f t="shared" si="12"/>
        <v>0</v>
      </c>
      <c r="D48" s="809">
        <v>0</v>
      </c>
      <c r="E48" s="809">
        <v>0</v>
      </c>
      <c r="F48" s="809">
        <v>0</v>
      </c>
      <c r="G48" s="809">
        <v>0</v>
      </c>
      <c r="H48" s="809">
        <v>0</v>
      </c>
      <c r="I48" s="809">
        <v>0</v>
      </c>
      <c r="J48" s="809">
        <v>0</v>
      </c>
      <c r="K48" s="809">
        <v>0</v>
      </c>
      <c r="L48" s="809">
        <v>0</v>
      </c>
      <c r="M48" s="809">
        <v>0</v>
      </c>
      <c r="N48" s="809">
        <v>0</v>
      </c>
      <c r="O48" s="809">
        <v>0</v>
      </c>
      <c r="P48" s="810">
        <v>0</v>
      </c>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7"/>
      <c r="BE48" s="687"/>
      <c r="BF48" s="687"/>
      <c r="BG48" s="687"/>
      <c r="BH48" s="687"/>
      <c r="BI48" s="687"/>
      <c r="BJ48" s="687"/>
      <c r="BK48" s="687"/>
      <c r="BL48" s="687"/>
      <c r="BM48" s="687"/>
      <c r="BN48" s="687"/>
      <c r="BO48" s="687"/>
      <c r="BP48" s="687"/>
      <c r="BQ48" s="687"/>
      <c r="BR48" s="687"/>
      <c r="BS48" s="687"/>
      <c r="BT48" s="687"/>
      <c r="BU48" s="687"/>
      <c r="BV48" s="687"/>
      <c r="BW48" s="687"/>
      <c r="BX48" s="687"/>
      <c r="BY48" s="687"/>
      <c r="BZ48" s="687"/>
      <c r="CA48" s="687"/>
      <c r="CB48" s="687"/>
      <c r="CC48" s="687"/>
      <c r="CD48" s="687"/>
      <c r="CE48" s="687"/>
      <c r="CF48" s="687"/>
      <c r="CG48" s="687"/>
      <c r="CH48" s="687"/>
      <c r="CI48" s="687"/>
      <c r="CJ48" s="687"/>
      <c r="CK48" s="687"/>
      <c r="CL48" s="687"/>
      <c r="CM48" s="687"/>
      <c r="CN48" s="687"/>
      <c r="CO48" s="687"/>
      <c r="CP48" s="687"/>
      <c r="CQ48" s="687"/>
      <c r="CR48" s="687"/>
      <c r="CS48" s="687"/>
      <c r="CT48" s="687"/>
      <c r="CU48" s="687"/>
      <c r="CV48" s="687"/>
      <c r="CW48" s="687"/>
    </row>
    <row r="49" spans="1:101">
      <c r="A49" s="811" t="s">
        <v>454</v>
      </c>
      <c r="B49" s="812" t="s">
        <v>454</v>
      </c>
      <c r="C49" s="813" t="s">
        <v>454</v>
      </c>
      <c r="D49" s="814">
        <v>0</v>
      </c>
      <c r="E49" s="814">
        <v>0</v>
      </c>
      <c r="F49" s="814">
        <v>0</v>
      </c>
      <c r="G49" s="814">
        <v>0</v>
      </c>
      <c r="H49" s="814">
        <v>0</v>
      </c>
      <c r="I49" s="814">
        <v>0</v>
      </c>
      <c r="J49" s="814">
        <v>0</v>
      </c>
      <c r="K49" s="814">
        <v>0</v>
      </c>
      <c r="L49" s="814">
        <v>0</v>
      </c>
      <c r="M49" s="814">
        <v>0</v>
      </c>
      <c r="N49" s="814">
        <v>0</v>
      </c>
      <c r="O49" s="814">
        <v>0</v>
      </c>
      <c r="P49" s="815">
        <v>0</v>
      </c>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687"/>
      <c r="AX49" s="687"/>
      <c r="AY49" s="687"/>
      <c r="AZ49" s="687"/>
      <c r="BA49" s="687"/>
      <c r="BB49" s="687"/>
      <c r="BC49" s="687"/>
      <c r="BD49" s="687"/>
      <c r="BE49" s="687"/>
      <c r="BF49" s="687"/>
      <c r="BG49" s="687"/>
      <c r="BH49" s="687"/>
      <c r="BI49" s="687"/>
      <c r="BJ49" s="687"/>
      <c r="BK49" s="687"/>
      <c r="BL49" s="687"/>
      <c r="BM49" s="687"/>
      <c r="BN49" s="687"/>
      <c r="BO49" s="687"/>
      <c r="BP49" s="687"/>
      <c r="BQ49" s="687"/>
      <c r="BR49" s="687"/>
      <c r="BS49" s="687"/>
      <c r="BT49" s="687"/>
      <c r="BU49" s="687"/>
      <c r="BV49" s="687"/>
      <c r="BW49" s="687"/>
      <c r="BX49" s="687"/>
      <c r="BY49" s="687"/>
      <c r="BZ49" s="687"/>
      <c r="CA49" s="687"/>
      <c r="CB49" s="687"/>
      <c r="CC49" s="687"/>
      <c r="CD49" s="687"/>
      <c r="CE49" s="687"/>
      <c r="CF49" s="687"/>
      <c r="CG49" s="687"/>
      <c r="CH49" s="687"/>
      <c r="CI49" s="687"/>
      <c r="CJ49" s="687"/>
      <c r="CK49" s="687"/>
      <c r="CL49" s="687"/>
      <c r="CM49" s="687"/>
      <c r="CN49" s="687"/>
      <c r="CO49" s="687"/>
      <c r="CP49" s="687"/>
      <c r="CQ49" s="687"/>
      <c r="CR49" s="687"/>
      <c r="CS49" s="687"/>
      <c r="CT49" s="687"/>
      <c r="CU49" s="687"/>
      <c r="CV49" s="687"/>
      <c r="CW49" s="687"/>
    </row>
    <row r="50" spans="1:101" s="691" customFormat="1">
      <c r="A50" s="800">
        <v>4</v>
      </c>
      <c r="B50" s="817" t="s">
        <v>474</v>
      </c>
      <c r="C50" s="818">
        <f>AVERAGE(D50:P50)</f>
        <v>0</v>
      </c>
      <c r="D50" s="818">
        <f t="shared" ref="D50:P50" si="13">SUM(D44:D49)</f>
        <v>0</v>
      </c>
      <c r="E50" s="818">
        <f t="shared" si="13"/>
        <v>0</v>
      </c>
      <c r="F50" s="818">
        <f t="shared" si="13"/>
        <v>0</v>
      </c>
      <c r="G50" s="818">
        <f t="shared" si="13"/>
        <v>0</v>
      </c>
      <c r="H50" s="818">
        <f t="shared" si="13"/>
        <v>0</v>
      </c>
      <c r="I50" s="818">
        <f t="shared" si="13"/>
        <v>0</v>
      </c>
      <c r="J50" s="818">
        <f t="shared" si="13"/>
        <v>0</v>
      </c>
      <c r="K50" s="818">
        <f t="shared" si="13"/>
        <v>0</v>
      </c>
      <c r="L50" s="818">
        <f t="shared" si="13"/>
        <v>0</v>
      </c>
      <c r="M50" s="818">
        <f t="shared" si="13"/>
        <v>0</v>
      </c>
      <c r="N50" s="818">
        <f t="shared" si="13"/>
        <v>0</v>
      </c>
      <c r="O50" s="818">
        <f t="shared" si="13"/>
        <v>0</v>
      </c>
      <c r="P50" s="818">
        <f t="shared" si="13"/>
        <v>0</v>
      </c>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c r="AP50" s="693"/>
      <c r="AQ50" s="693"/>
      <c r="AR50" s="693"/>
      <c r="AS50" s="693"/>
      <c r="AT50" s="693"/>
      <c r="AU50" s="693"/>
      <c r="AV50" s="693"/>
      <c r="AW50" s="693"/>
      <c r="AX50" s="693"/>
      <c r="AY50" s="693"/>
      <c r="AZ50" s="693"/>
      <c r="BA50" s="693"/>
      <c r="BB50" s="693"/>
      <c r="BC50" s="693"/>
      <c r="BD50" s="693"/>
      <c r="BE50" s="693"/>
      <c r="BF50" s="693"/>
      <c r="BG50" s="693"/>
      <c r="BH50" s="693"/>
      <c r="BI50" s="693"/>
      <c r="BJ50" s="693"/>
      <c r="BK50" s="693"/>
      <c r="BL50" s="693"/>
      <c r="BM50" s="693"/>
      <c r="BN50" s="693"/>
      <c r="BO50" s="693"/>
      <c r="BP50" s="693"/>
      <c r="BQ50" s="693"/>
      <c r="BR50" s="693"/>
      <c r="BS50" s="693"/>
      <c r="BT50" s="693"/>
      <c r="BU50" s="693"/>
      <c r="BV50" s="693"/>
      <c r="BW50" s="693"/>
      <c r="BX50" s="693"/>
      <c r="BY50" s="693"/>
      <c r="BZ50" s="693"/>
      <c r="CA50" s="693"/>
      <c r="CB50" s="693"/>
      <c r="CC50" s="693"/>
      <c r="CD50" s="693"/>
      <c r="CE50" s="693"/>
      <c r="CF50" s="693"/>
      <c r="CG50" s="693"/>
      <c r="CH50" s="693"/>
      <c r="CI50" s="693"/>
      <c r="CJ50" s="693"/>
      <c r="CK50" s="693"/>
      <c r="CL50" s="693"/>
      <c r="CM50" s="693"/>
      <c r="CN50" s="693"/>
      <c r="CO50" s="693"/>
      <c r="CP50" s="693"/>
      <c r="CQ50" s="693"/>
      <c r="CR50" s="693"/>
      <c r="CS50" s="693"/>
      <c r="CT50" s="693"/>
      <c r="CU50" s="693"/>
      <c r="CV50" s="693"/>
      <c r="CW50" s="693"/>
    </row>
    <row r="51" spans="1:101" s="691" customFormat="1">
      <c r="A51" s="800"/>
      <c r="B51" s="817"/>
      <c r="C51" s="818"/>
      <c r="D51" s="818"/>
      <c r="E51" s="818"/>
      <c r="F51" s="818"/>
      <c r="G51" s="818"/>
      <c r="H51" s="818"/>
      <c r="I51" s="818"/>
      <c r="J51" s="818"/>
      <c r="K51" s="818"/>
      <c r="L51" s="818"/>
      <c r="M51" s="818"/>
      <c r="N51" s="818"/>
      <c r="O51" s="818"/>
      <c r="P51" s="818"/>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c r="AP51" s="693"/>
      <c r="AQ51" s="693"/>
      <c r="AR51" s="693"/>
      <c r="AS51" s="693"/>
      <c r="AT51" s="693"/>
      <c r="AU51" s="693"/>
      <c r="AV51" s="693"/>
      <c r="AW51" s="693"/>
      <c r="AX51" s="693"/>
      <c r="AY51" s="693"/>
      <c r="AZ51" s="693"/>
      <c r="BA51" s="693"/>
      <c r="BB51" s="693"/>
      <c r="BC51" s="693"/>
      <c r="BD51" s="693"/>
      <c r="BE51" s="693"/>
      <c r="BF51" s="693"/>
      <c r="BG51" s="693"/>
      <c r="BH51" s="693"/>
      <c r="BI51" s="693"/>
      <c r="BJ51" s="693"/>
      <c r="BK51" s="693"/>
      <c r="BL51" s="693"/>
      <c r="BM51" s="693"/>
      <c r="BN51" s="693"/>
      <c r="BO51" s="693"/>
      <c r="BP51" s="693"/>
      <c r="BQ51" s="693"/>
      <c r="BR51" s="693"/>
      <c r="BS51" s="693"/>
      <c r="BT51" s="693"/>
      <c r="BU51" s="693"/>
      <c r="BV51" s="693"/>
      <c r="BW51" s="693"/>
      <c r="BX51" s="693"/>
      <c r="BY51" s="693"/>
      <c r="BZ51" s="693"/>
      <c r="CA51" s="693"/>
      <c r="CB51" s="693"/>
      <c r="CC51" s="693"/>
      <c r="CD51" s="693"/>
      <c r="CE51" s="693"/>
      <c r="CF51" s="693"/>
      <c r="CG51" s="693"/>
      <c r="CH51" s="693"/>
      <c r="CI51" s="693"/>
      <c r="CJ51" s="693"/>
      <c r="CK51" s="693"/>
      <c r="CL51" s="693"/>
      <c r="CM51" s="693"/>
      <c r="CN51" s="693"/>
      <c r="CO51" s="693"/>
      <c r="CP51" s="693"/>
      <c r="CQ51" s="693"/>
      <c r="CR51" s="693"/>
      <c r="CS51" s="693"/>
      <c r="CT51" s="693"/>
      <c r="CU51" s="693"/>
      <c r="CV51" s="693"/>
      <c r="CW51" s="693"/>
    </row>
    <row r="52" spans="1:101">
      <c r="A52" s="799"/>
      <c r="B52" s="793" t="s">
        <v>36</v>
      </c>
      <c r="C52" s="793" t="s">
        <v>37</v>
      </c>
      <c r="D52" s="799"/>
      <c r="E52" s="799"/>
      <c r="F52" s="799"/>
      <c r="G52" s="799"/>
      <c r="H52" s="799"/>
      <c r="I52" s="799"/>
      <c r="J52" s="791"/>
      <c r="K52" s="791"/>
      <c r="L52" s="791"/>
      <c r="M52" s="791"/>
      <c r="N52" s="791"/>
      <c r="O52" s="791"/>
      <c r="P52" s="791"/>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7"/>
      <c r="BA52" s="687"/>
      <c r="BB52" s="687"/>
      <c r="BC52" s="687"/>
      <c r="BD52" s="687"/>
      <c r="BE52" s="687"/>
      <c r="BF52" s="687"/>
      <c r="BG52" s="687"/>
      <c r="BH52" s="687"/>
      <c r="BI52" s="687"/>
      <c r="BJ52" s="687"/>
      <c r="BK52" s="687"/>
      <c r="BL52" s="687"/>
      <c r="BM52" s="687"/>
      <c r="BN52" s="687"/>
      <c r="BO52" s="687"/>
      <c r="BP52" s="687"/>
      <c r="BQ52" s="687"/>
      <c r="BR52" s="687"/>
      <c r="BS52" s="687"/>
      <c r="BT52" s="687"/>
      <c r="BU52" s="687"/>
      <c r="BV52" s="687"/>
      <c r="BW52" s="687"/>
      <c r="BX52" s="687"/>
      <c r="BY52" s="687"/>
      <c r="BZ52" s="687"/>
      <c r="CA52" s="687"/>
      <c r="CB52" s="687"/>
      <c r="CC52" s="687"/>
      <c r="CD52" s="687"/>
      <c r="CE52" s="687"/>
      <c r="CF52" s="687"/>
      <c r="CG52" s="687"/>
      <c r="CH52" s="687"/>
      <c r="CI52" s="687"/>
      <c r="CJ52" s="687"/>
      <c r="CK52" s="687"/>
      <c r="CL52" s="687"/>
      <c r="CM52" s="687"/>
      <c r="CN52" s="687"/>
      <c r="CO52" s="687"/>
      <c r="CP52" s="687"/>
      <c r="CQ52" s="687"/>
      <c r="CR52" s="687"/>
      <c r="CS52" s="687"/>
      <c r="CT52" s="687"/>
      <c r="CU52" s="687"/>
      <c r="CV52" s="687"/>
      <c r="CW52" s="687"/>
    </row>
    <row r="53" spans="1:101" ht="38.25">
      <c r="A53" s="794" t="s">
        <v>449</v>
      </c>
      <c r="B53" s="795" t="s">
        <v>373</v>
      </c>
      <c r="C53" s="821" t="s">
        <v>475</v>
      </c>
      <c r="D53" s="822"/>
      <c r="E53" s="823"/>
      <c r="F53" s="822"/>
      <c r="G53" s="822"/>
      <c r="H53" s="822"/>
      <c r="I53" s="822"/>
      <c r="J53" s="822"/>
      <c r="K53" s="822"/>
      <c r="L53" s="822"/>
      <c r="M53" s="822"/>
      <c r="N53" s="822"/>
      <c r="O53" s="822"/>
      <c r="P53" s="822"/>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7"/>
      <c r="AP53" s="687"/>
      <c r="AQ53" s="687"/>
      <c r="AR53" s="687"/>
      <c r="AS53" s="687"/>
      <c r="AT53" s="687"/>
      <c r="AU53" s="687"/>
      <c r="AV53" s="687"/>
      <c r="AW53" s="687"/>
      <c r="AX53" s="687"/>
      <c r="AY53" s="687"/>
      <c r="AZ53" s="687"/>
      <c r="BA53" s="687"/>
      <c r="BB53" s="687"/>
      <c r="BC53" s="687"/>
      <c r="BD53" s="687"/>
      <c r="BE53" s="687"/>
      <c r="BF53" s="687"/>
      <c r="BG53" s="687"/>
      <c r="BH53" s="687"/>
      <c r="BI53" s="687"/>
      <c r="BJ53" s="687"/>
      <c r="BK53" s="687"/>
      <c r="BL53" s="687"/>
      <c r="BM53" s="687"/>
      <c r="BN53" s="687"/>
      <c r="BO53" s="687"/>
      <c r="BP53" s="687"/>
      <c r="BQ53" s="687"/>
      <c r="BR53" s="687"/>
      <c r="BS53" s="687"/>
      <c r="BT53" s="687"/>
      <c r="BU53" s="687"/>
      <c r="BV53" s="687"/>
      <c r="BW53" s="687"/>
      <c r="BX53" s="687"/>
      <c r="BY53" s="687"/>
      <c r="BZ53" s="687"/>
      <c r="CA53" s="687"/>
      <c r="CB53" s="687"/>
      <c r="CC53" s="687"/>
      <c r="CD53" s="687"/>
      <c r="CE53" s="687"/>
      <c r="CF53" s="687"/>
      <c r="CG53" s="687"/>
      <c r="CH53" s="687"/>
      <c r="CI53" s="687"/>
      <c r="CJ53" s="687"/>
      <c r="CK53" s="687"/>
      <c r="CL53" s="687"/>
      <c r="CM53" s="687"/>
      <c r="CN53" s="687"/>
      <c r="CO53" s="687"/>
      <c r="CP53" s="687"/>
      <c r="CQ53" s="687"/>
      <c r="CR53" s="687"/>
      <c r="CS53" s="687"/>
      <c r="CT53" s="687"/>
      <c r="CU53" s="687"/>
      <c r="CV53" s="687"/>
      <c r="CW53" s="687"/>
    </row>
    <row r="54" spans="1:101" ht="27" customHeight="1">
      <c r="A54" s="824"/>
      <c r="B54" s="800"/>
      <c r="C54" s="825" t="s">
        <v>476</v>
      </c>
      <c r="D54" s="826"/>
      <c r="E54" s="826"/>
      <c r="F54" s="826"/>
      <c r="G54" s="826"/>
      <c r="H54" s="826"/>
      <c r="I54" s="826"/>
      <c r="J54" s="827"/>
      <c r="K54" s="827"/>
      <c r="L54" s="827"/>
      <c r="M54" s="827"/>
      <c r="N54" s="827"/>
      <c r="O54" s="827"/>
      <c r="P54" s="82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687"/>
      <c r="AP54" s="687"/>
      <c r="AQ54" s="687"/>
      <c r="AR54" s="687"/>
      <c r="AS54" s="687"/>
      <c r="AT54" s="687"/>
      <c r="AU54" s="687"/>
      <c r="AV54" s="687"/>
      <c r="AW54" s="687"/>
      <c r="AX54" s="687"/>
      <c r="AY54" s="687"/>
      <c r="AZ54" s="687"/>
      <c r="BA54" s="687"/>
      <c r="BB54" s="687"/>
      <c r="BC54" s="687"/>
      <c r="BD54" s="687"/>
      <c r="BE54" s="687"/>
      <c r="BF54" s="687"/>
      <c r="BG54" s="687"/>
      <c r="BH54" s="687"/>
      <c r="BI54" s="687"/>
      <c r="BJ54" s="687"/>
      <c r="BK54" s="687"/>
      <c r="BL54" s="687"/>
      <c r="BM54" s="687"/>
      <c r="BN54" s="687"/>
      <c r="BO54" s="687"/>
      <c r="BP54" s="687"/>
      <c r="BQ54" s="687"/>
      <c r="BR54" s="687"/>
      <c r="BS54" s="687"/>
      <c r="BT54" s="687"/>
      <c r="BU54" s="687"/>
      <c r="BV54" s="687"/>
      <c r="BW54" s="687"/>
      <c r="BX54" s="687"/>
      <c r="BY54" s="687"/>
      <c r="BZ54" s="687"/>
      <c r="CA54" s="687"/>
      <c r="CB54" s="687"/>
      <c r="CC54" s="687"/>
      <c r="CD54" s="687"/>
      <c r="CE54" s="687"/>
      <c r="CF54" s="687"/>
      <c r="CG54" s="687"/>
      <c r="CH54" s="687"/>
      <c r="CI54" s="687"/>
      <c r="CJ54" s="687"/>
      <c r="CK54" s="687"/>
      <c r="CL54" s="687"/>
      <c r="CM54" s="687"/>
      <c r="CN54" s="687"/>
      <c r="CO54" s="687"/>
      <c r="CP54" s="687"/>
      <c r="CQ54" s="687"/>
      <c r="CR54" s="687"/>
      <c r="CS54" s="687"/>
      <c r="CT54" s="687"/>
      <c r="CU54" s="687"/>
      <c r="CV54" s="687"/>
      <c r="CW54" s="687"/>
    </row>
    <row r="55" spans="1:101">
      <c r="A55" s="802" t="s">
        <v>477</v>
      </c>
      <c r="B55" s="803" t="str">
        <f>B11</f>
        <v>Gates</v>
      </c>
      <c r="C55" s="828">
        <f>C11-C22+C33+C44</f>
        <v>66100810.715219572</v>
      </c>
      <c r="D55" s="503"/>
      <c r="E55" s="503"/>
      <c r="F55" s="503"/>
      <c r="G55" s="503"/>
      <c r="H55" s="503"/>
      <c r="I55" s="503"/>
      <c r="J55" s="503"/>
      <c r="K55" s="503"/>
      <c r="L55" s="503"/>
      <c r="M55" s="503"/>
      <c r="N55" s="503"/>
      <c r="O55" s="503"/>
      <c r="P55" s="503"/>
      <c r="Q55" s="687"/>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7"/>
      <c r="AP55" s="687"/>
      <c r="AQ55" s="687"/>
      <c r="AR55" s="687"/>
      <c r="AS55" s="687"/>
      <c r="AT55" s="687"/>
      <c r="AU55" s="687"/>
      <c r="AV55" s="687"/>
      <c r="AW55" s="687"/>
      <c r="AX55" s="687"/>
      <c r="AY55" s="687"/>
      <c r="AZ55" s="687"/>
      <c r="BA55" s="687"/>
      <c r="BB55" s="687"/>
      <c r="BC55" s="687"/>
      <c r="BD55" s="687"/>
      <c r="BE55" s="687"/>
      <c r="BF55" s="687"/>
      <c r="BG55" s="687"/>
      <c r="BH55" s="687"/>
      <c r="BI55" s="687"/>
      <c r="BJ55" s="687"/>
      <c r="BK55" s="687"/>
      <c r="BL55" s="687"/>
      <c r="BM55" s="687"/>
      <c r="BN55" s="687"/>
      <c r="BO55" s="687"/>
      <c r="BP55" s="687"/>
      <c r="BQ55" s="687"/>
      <c r="BR55" s="687"/>
      <c r="BS55" s="687"/>
      <c r="BT55" s="687"/>
      <c r="BU55" s="687"/>
      <c r="BV55" s="687"/>
      <c r="BW55" s="687"/>
      <c r="BX55" s="687"/>
      <c r="BY55" s="687"/>
      <c r="BZ55" s="687"/>
      <c r="CA55" s="687"/>
      <c r="CB55" s="687"/>
      <c r="CC55" s="687"/>
      <c r="CD55" s="687"/>
      <c r="CE55" s="687"/>
      <c r="CF55" s="687"/>
      <c r="CG55" s="687"/>
      <c r="CH55" s="687"/>
      <c r="CI55" s="687"/>
      <c r="CJ55" s="687"/>
      <c r="CK55" s="687"/>
      <c r="CL55" s="687"/>
      <c r="CM55" s="687"/>
      <c r="CN55" s="687"/>
      <c r="CO55" s="687"/>
      <c r="CP55" s="687"/>
      <c r="CQ55" s="687"/>
      <c r="CR55" s="687"/>
      <c r="CS55" s="687"/>
      <c r="CT55" s="687"/>
      <c r="CU55" s="687"/>
      <c r="CV55" s="687"/>
      <c r="CW55" s="687"/>
    </row>
    <row r="56" spans="1:101">
      <c r="A56" s="807" t="s">
        <v>478</v>
      </c>
      <c r="B56" s="808" t="str">
        <f>B45</f>
        <v>Gates - Excluded Costs (not subject to caps)</v>
      </c>
      <c r="C56" s="829">
        <f>C12-C23+C34+C45</f>
        <v>11003380.944155416</v>
      </c>
      <c r="D56" s="503"/>
      <c r="E56" s="503"/>
      <c r="F56" s="503"/>
      <c r="G56" s="503"/>
      <c r="H56" s="503"/>
      <c r="I56" s="503"/>
      <c r="J56" s="503"/>
      <c r="K56" s="503"/>
      <c r="L56" s="503"/>
      <c r="M56" s="503"/>
      <c r="N56" s="503"/>
      <c r="O56" s="503"/>
      <c r="P56" s="503"/>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c r="AX56" s="687"/>
      <c r="AY56" s="687"/>
      <c r="AZ56" s="687"/>
      <c r="BA56" s="687"/>
      <c r="BB56" s="687"/>
      <c r="BC56" s="687"/>
      <c r="BD56" s="687"/>
      <c r="BE56" s="687"/>
      <c r="BF56" s="687"/>
      <c r="BG56" s="687"/>
      <c r="BH56" s="687"/>
      <c r="BI56" s="687"/>
      <c r="BJ56" s="687"/>
      <c r="BK56" s="687"/>
      <c r="BL56" s="687"/>
      <c r="BM56" s="687"/>
      <c r="BN56" s="687"/>
      <c r="BO56" s="687"/>
      <c r="BP56" s="687"/>
      <c r="BQ56" s="687"/>
      <c r="BR56" s="687"/>
      <c r="BS56" s="687"/>
      <c r="BT56" s="687"/>
      <c r="BU56" s="687"/>
      <c r="BV56" s="687"/>
      <c r="BW56" s="687"/>
      <c r="BX56" s="687"/>
      <c r="BY56" s="687"/>
      <c r="BZ56" s="687"/>
      <c r="CA56" s="687"/>
      <c r="CB56" s="687"/>
      <c r="CC56" s="687"/>
      <c r="CD56" s="687"/>
      <c r="CE56" s="687"/>
      <c r="CF56" s="687"/>
      <c r="CG56" s="687"/>
      <c r="CH56" s="687"/>
      <c r="CI56" s="687"/>
      <c r="CJ56" s="687"/>
      <c r="CK56" s="687"/>
      <c r="CL56" s="687"/>
      <c r="CM56" s="687"/>
      <c r="CN56" s="687"/>
      <c r="CO56" s="687"/>
      <c r="CP56" s="687"/>
      <c r="CQ56" s="687"/>
      <c r="CR56" s="687"/>
      <c r="CS56" s="687"/>
      <c r="CT56" s="687"/>
      <c r="CU56" s="687"/>
      <c r="CV56" s="687"/>
      <c r="CW56" s="687"/>
    </row>
    <row r="57" spans="1:101">
      <c r="A57" s="807" t="s">
        <v>479</v>
      </c>
      <c r="B57" s="808" t="str">
        <f>$B$13</f>
        <v>Round Mountain</v>
      </c>
      <c r="C57" s="829">
        <f>C13-C24+C35+C46</f>
        <v>57459858.189323336</v>
      </c>
      <c r="D57" s="503"/>
      <c r="E57" s="503"/>
      <c r="F57" s="503"/>
      <c r="G57" s="503"/>
      <c r="H57" s="503"/>
      <c r="I57" s="503"/>
      <c r="J57" s="503"/>
      <c r="K57" s="503"/>
      <c r="L57" s="503"/>
      <c r="M57" s="503"/>
      <c r="N57" s="503"/>
      <c r="O57" s="503"/>
      <c r="P57" s="503"/>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c r="AN57" s="687"/>
      <c r="AO57" s="687"/>
      <c r="AP57" s="687"/>
      <c r="AQ57" s="687"/>
      <c r="AR57" s="687"/>
      <c r="AS57" s="687"/>
      <c r="AT57" s="687"/>
      <c r="AU57" s="687"/>
      <c r="AV57" s="687"/>
      <c r="AW57" s="687"/>
      <c r="AX57" s="687"/>
      <c r="AY57" s="687"/>
      <c r="AZ57" s="687"/>
      <c r="BA57" s="687"/>
      <c r="BB57" s="687"/>
      <c r="BC57" s="687"/>
      <c r="BD57" s="687"/>
      <c r="BE57" s="687"/>
      <c r="BF57" s="687"/>
      <c r="BG57" s="687"/>
      <c r="BH57" s="687"/>
      <c r="BI57" s="687"/>
      <c r="BJ57" s="687"/>
      <c r="BK57" s="687"/>
      <c r="BL57" s="687"/>
      <c r="BM57" s="687"/>
      <c r="BN57" s="687"/>
      <c r="BO57" s="687"/>
      <c r="BP57" s="687"/>
      <c r="BQ57" s="687"/>
      <c r="BR57" s="687"/>
      <c r="BS57" s="687"/>
      <c r="BT57" s="687"/>
      <c r="BU57" s="687"/>
      <c r="BV57" s="687"/>
      <c r="BW57" s="687"/>
      <c r="BX57" s="687"/>
      <c r="BY57" s="687"/>
      <c r="BZ57" s="687"/>
      <c r="CA57" s="687"/>
      <c r="CB57" s="687"/>
      <c r="CC57" s="687"/>
      <c r="CD57" s="687"/>
      <c r="CE57" s="687"/>
      <c r="CF57" s="687"/>
      <c r="CG57" s="687"/>
      <c r="CH57" s="687"/>
      <c r="CI57" s="687"/>
      <c r="CJ57" s="687"/>
      <c r="CK57" s="687"/>
      <c r="CL57" s="687"/>
      <c r="CM57" s="687"/>
      <c r="CN57" s="687"/>
      <c r="CO57" s="687"/>
      <c r="CP57" s="687"/>
      <c r="CQ57" s="687"/>
      <c r="CR57" s="687"/>
      <c r="CS57" s="687"/>
      <c r="CT57" s="687"/>
      <c r="CU57" s="687"/>
      <c r="CV57" s="687"/>
      <c r="CW57" s="687"/>
    </row>
    <row r="58" spans="1:101">
      <c r="A58" s="807" t="s">
        <v>480</v>
      </c>
      <c r="B58" s="808" t="str">
        <f>$B$14</f>
        <v>Round Mountain - Excluded Costs (not subject to caps)</v>
      </c>
      <c r="C58" s="829">
        <f>C14-C25+C36+C47</f>
        <v>32605187.848508734</v>
      </c>
      <c r="D58" s="503"/>
      <c r="E58" s="503"/>
      <c r="F58" s="503"/>
      <c r="G58" s="503"/>
      <c r="H58" s="503"/>
      <c r="I58" s="503"/>
      <c r="J58" s="503"/>
      <c r="K58" s="503"/>
      <c r="L58" s="503"/>
      <c r="M58" s="503"/>
      <c r="N58" s="503"/>
      <c r="O58" s="503"/>
      <c r="P58" s="503"/>
      <c r="Q58" s="687"/>
      <c r="R58" s="687"/>
      <c r="S58" s="687"/>
      <c r="T58" s="687"/>
      <c r="U58" s="687"/>
      <c r="V58" s="687"/>
      <c r="W58" s="687"/>
      <c r="X58" s="687"/>
      <c r="Y58" s="687"/>
      <c r="Z58" s="687"/>
      <c r="AA58" s="687"/>
      <c r="AB58" s="687"/>
      <c r="AC58" s="687"/>
      <c r="AD58" s="687"/>
      <c r="AE58" s="687"/>
      <c r="AF58" s="687"/>
      <c r="AG58" s="687"/>
      <c r="AH58" s="687"/>
      <c r="AI58" s="687"/>
      <c r="AJ58" s="687"/>
      <c r="AK58" s="687"/>
      <c r="AL58" s="687"/>
      <c r="AM58" s="687"/>
      <c r="AN58" s="687"/>
      <c r="AO58" s="687"/>
      <c r="AP58" s="687"/>
      <c r="AQ58" s="687"/>
      <c r="AR58" s="687"/>
      <c r="AS58" s="687"/>
      <c r="AT58" s="687"/>
      <c r="AU58" s="687"/>
      <c r="AV58" s="687"/>
      <c r="AW58" s="687"/>
      <c r="AX58" s="687"/>
      <c r="AY58" s="687"/>
      <c r="AZ58" s="687"/>
      <c r="BA58" s="687"/>
      <c r="BB58" s="687"/>
      <c r="BC58" s="687"/>
      <c r="BD58" s="687"/>
      <c r="BE58" s="687"/>
      <c r="BF58" s="687"/>
      <c r="BG58" s="687"/>
      <c r="BH58" s="687"/>
      <c r="BI58" s="687"/>
      <c r="BJ58" s="687"/>
      <c r="BK58" s="687"/>
      <c r="BL58" s="687"/>
      <c r="BM58" s="687"/>
      <c r="BN58" s="687"/>
      <c r="BO58" s="687"/>
      <c r="BP58" s="687"/>
      <c r="BQ58" s="687"/>
      <c r="BR58" s="687"/>
      <c r="BS58" s="687"/>
      <c r="BT58" s="687"/>
      <c r="BU58" s="687"/>
      <c r="BV58" s="687"/>
      <c r="BW58" s="687"/>
      <c r="BX58" s="687"/>
      <c r="BY58" s="687"/>
      <c r="BZ58" s="687"/>
      <c r="CA58" s="687"/>
      <c r="CB58" s="687"/>
      <c r="CC58" s="687"/>
      <c r="CD58" s="687"/>
      <c r="CE58" s="687"/>
      <c r="CF58" s="687"/>
      <c r="CG58" s="687"/>
      <c r="CH58" s="687"/>
      <c r="CI58" s="687"/>
      <c r="CJ58" s="687"/>
      <c r="CK58" s="687"/>
      <c r="CL58" s="687"/>
      <c r="CM58" s="687"/>
      <c r="CN58" s="687"/>
      <c r="CO58" s="687"/>
      <c r="CP58" s="687"/>
      <c r="CQ58" s="687"/>
      <c r="CR58" s="687"/>
      <c r="CS58" s="687"/>
      <c r="CT58" s="687"/>
      <c r="CU58" s="687"/>
      <c r="CV58" s="687"/>
      <c r="CW58" s="687"/>
    </row>
    <row r="59" spans="1:101">
      <c r="A59" s="807" t="s">
        <v>481</v>
      </c>
      <c r="B59" s="808" t="str">
        <f>$B$15</f>
        <v>Other - Non-Project (not subject to caps)</v>
      </c>
      <c r="C59" s="829">
        <f>C15-C26+C37+C48</f>
        <v>303495.28792916663</v>
      </c>
      <c r="D59" s="503"/>
      <c r="E59" s="503"/>
      <c r="F59" s="503"/>
      <c r="G59" s="503"/>
      <c r="H59" s="503"/>
      <c r="I59" s="503"/>
      <c r="J59" s="503"/>
      <c r="K59" s="503"/>
      <c r="L59" s="503"/>
      <c r="M59" s="503"/>
      <c r="N59" s="503"/>
      <c r="O59" s="503"/>
      <c r="P59" s="503"/>
      <c r="Q59" s="687"/>
      <c r="R59" s="687"/>
      <c r="S59" s="687"/>
      <c r="T59" s="687"/>
      <c r="U59" s="687"/>
      <c r="V59" s="687"/>
      <c r="W59" s="687"/>
      <c r="X59" s="687"/>
      <c r="Y59" s="687"/>
      <c r="Z59" s="687"/>
      <c r="AA59" s="687"/>
      <c r="AB59" s="687"/>
      <c r="AC59" s="687"/>
      <c r="AD59" s="687"/>
      <c r="AE59" s="687"/>
      <c r="AF59" s="687"/>
      <c r="AG59" s="687"/>
      <c r="AH59" s="687"/>
      <c r="AI59" s="687"/>
      <c r="AJ59" s="687"/>
      <c r="AK59" s="687"/>
      <c r="AL59" s="687"/>
      <c r="AM59" s="687"/>
      <c r="AN59" s="687"/>
      <c r="AO59" s="687"/>
      <c r="AP59" s="687"/>
      <c r="AQ59" s="687"/>
      <c r="AR59" s="687"/>
      <c r="AS59" s="687"/>
      <c r="AT59" s="687"/>
      <c r="AU59" s="687"/>
      <c r="AV59" s="687"/>
      <c r="AW59" s="687"/>
      <c r="AX59" s="687"/>
      <c r="AY59" s="687"/>
      <c r="AZ59" s="687"/>
      <c r="BA59" s="687"/>
      <c r="BB59" s="687"/>
      <c r="BC59" s="687"/>
      <c r="BD59" s="687"/>
      <c r="BE59" s="687"/>
      <c r="BF59" s="687"/>
      <c r="BG59" s="687"/>
      <c r="BH59" s="687"/>
      <c r="BI59" s="687"/>
      <c r="BJ59" s="687"/>
      <c r="BK59" s="687"/>
      <c r="BL59" s="687"/>
      <c r="BM59" s="687"/>
      <c r="BN59" s="687"/>
      <c r="BO59" s="687"/>
      <c r="BP59" s="687"/>
      <c r="BQ59" s="687"/>
      <c r="BR59" s="687"/>
      <c r="BS59" s="687"/>
      <c r="BT59" s="687"/>
      <c r="BU59" s="687"/>
      <c r="BV59" s="687"/>
      <c r="BW59" s="687"/>
      <c r="BX59" s="687"/>
      <c r="BY59" s="687"/>
      <c r="BZ59" s="687"/>
      <c r="CA59" s="687"/>
      <c r="CB59" s="687"/>
      <c r="CC59" s="687"/>
      <c r="CD59" s="687"/>
      <c r="CE59" s="687"/>
      <c r="CF59" s="687"/>
      <c r="CG59" s="687"/>
      <c r="CH59" s="687"/>
      <c r="CI59" s="687"/>
      <c r="CJ59" s="687"/>
      <c r="CK59" s="687"/>
      <c r="CL59" s="687"/>
      <c r="CM59" s="687"/>
      <c r="CN59" s="687"/>
      <c r="CO59" s="687"/>
      <c r="CP59" s="687"/>
      <c r="CQ59" s="687"/>
      <c r="CR59" s="687"/>
      <c r="CS59" s="687"/>
      <c r="CT59" s="687"/>
      <c r="CU59" s="687"/>
      <c r="CV59" s="687"/>
      <c r="CW59" s="687"/>
    </row>
    <row r="60" spans="1:101">
      <c r="A60" s="830" t="s">
        <v>454</v>
      </c>
      <c r="B60" s="812" t="s">
        <v>454</v>
      </c>
      <c r="C60" s="831" t="s">
        <v>454</v>
      </c>
      <c r="D60" s="503"/>
      <c r="E60" s="503"/>
      <c r="F60" s="503"/>
      <c r="G60" s="503"/>
      <c r="H60" s="503"/>
      <c r="I60" s="503"/>
      <c r="J60" s="503"/>
      <c r="K60" s="503"/>
      <c r="L60" s="503"/>
      <c r="M60" s="503"/>
      <c r="N60" s="503"/>
      <c r="O60" s="503"/>
      <c r="P60" s="503"/>
      <c r="Q60" s="687"/>
      <c r="R60" s="687"/>
      <c r="S60" s="687"/>
      <c r="T60" s="687"/>
      <c r="U60" s="687"/>
      <c r="V60" s="687"/>
      <c r="W60" s="687"/>
      <c r="X60" s="687"/>
      <c r="Y60" s="687"/>
      <c r="Z60" s="687"/>
      <c r="AA60" s="687"/>
      <c r="AB60" s="687"/>
      <c r="AC60" s="687"/>
      <c r="AD60" s="687"/>
      <c r="AE60" s="687"/>
      <c r="AF60" s="687"/>
      <c r="AG60" s="687"/>
      <c r="AH60" s="687"/>
      <c r="AI60" s="687"/>
      <c r="AJ60" s="687"/>
      <c r="AK60" s="687"/>
      <c r="AL60" s="687"/>
      <c r="AM60" s="687"/>
      <c r="AN60" s="687"/>
      <c r="AO60" s="687"/>
      <c r="AP60" s="687"/>
      <c r="AQ60" s="687"/>
      <c r="AR60" s="687"/>
      <c r="AS60" s="687"/>
      <c r="AT60" s="687"/>
      <c r="AU60" s="687"/>
      <c r="AV60" s="687"/>
      <c r="AW60" s="687"/>
      <c r="AX60" s="687"/>
      <c r="AY60" s="687"/>
      <c r="AZ60" s="687"/>
      <c r="BA60" s="687"/>
      <c r="BB60" s="687"/>
      <c r="BC60" s="687"/>
      <c r="BD60" s="687"/>
      <c r="BE60" s="687"/>
      <c r="BF60" s="687"/>
      <c r="BG60" s="687"/>
      <c r="BH60" s="687"/>
      <c r="BI60" s="687"/>
      <c r="BJ60" s="687"/>
      <c r="BK60" s="687"/>
      <c r="BL60" s="687"/>
      <c r="BM60" s="687"/>
      <c r="BN60" s="687"/>
      <c r="BO60" s="687"/>
      <c r="BP60" s="687"/>
      <c r="BQ60" s="687"/>
      <c r="BR60" s="687"/>
      <c r="BS60" s="687"/>
      <c r="BT60" s="687"/>
      <c r="BU60" s="687"/>
      <c r="BV60" s="687"/>
      <c r="BW60" s="687"/>
      <c r="BX60" s="687"/>
      <c r="BY60" s="687"/>
      <c r="BZ60" s="687"/>
      <c r="CA60" s="687"/>
      <c r="CB60" s="687"/>
      <c r="CC60" s="687"/>
      <c r="CD60" s="687"/>
      <c r="CE60" s="687"/>
      <c r="CF60" s="687"/>
      <c r="CG60" s="687"/>
      <c r="CH60" s="687"/>
      <c r="CI60" s="687"/>
      <c r="CJ60" s="687"/>
      <c r="CK60" s="687"/>
      <c r="CL60" s="687"/>
      <c r="CM60" s="687"/>
      <c r="CN60" s="687"/>
      <c r="CO60" s="687"/>
      <c r="CP60" s="687"/>
      <c r="CQ60" s="687"/>
      <c r="CR60" s="687"/>
      <c r="CS60" s="687"/>
      <c r="CT60" s="687"/>
      <c r="CU60" s="687"/>
      <c r="CV60" s="687"/>
      <c r="CW60" s="687"/>
    </row>
    <row r="61" spans="1:101" s="691" customFormat="1">
      <c r="A61" s="832">
        <v>5</v>
      </c>
      <c r="B61" s="833" t="s">
        <v>482</v>
      </c>
      <c r="C61" s="834">
        <f>SUM(C55:C60)</f>
        <v>167472732.98513624</v>
      </c>
      <c r="D61" s="835" t="s">
        <v>483</v>
      </c>
      <c r="E61" s="818"/>
      <c r="F61" s="818"/>
      <c r="G61" s="818"/>
      <c r="H61" s="818"/>
      <c r="I61" s="818"/>
      <c r="J61" s="818"/>
      <c r="K61" s="818"/>
      <c r="L61" s="818"/>
      <c r="M61" s="818"/>
      <c r="N61" s="818"/>
      <c r="O61" s="818"/>
      <c r="P61" s="818"/>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c r="BC61" s="693"/>
      <c r="BD61" s="693"/>
      <c r="BE61" s="693"/>
      <c r="BF61" s="693"/>
      <c r="BG61" s="693"/>
      <c r="BH61" s="693"/>
      <c r="BI61" s="693"/>
      <c r="BJ61" s="693"/>
      <c r="BK61" s="693"/>
      <c r="BL61" s="693"/>
      <c r="BM61" s="693"/>
      <c r="BN61" s="693"/>
      <c r="BO61" s="693"/>
      <c r="BP61" s="693"/>
      <c r="BQ61" s="693"/>
      <c r="BR61" s="693"/>
      <c r="BS61" s="693"/>
      <c r="BT61" s="693"/>
      <c r="BU61" s="693"/>
      <c r="BV61" s="693"/>
      <c r="BW61" s="693"/>
      <c r="BX61" s="693"/>
      <c r="BY61" s="693"/>
      <c r="BZ61" s="693"/>
      <c r="CA61" s="693"/>
      <c r="CB61" s="693"/>
      <c r="CC61" s="693"/>
      <c r="CD61" s="693"/>
      <c r="CE61" s="693"/>
      <c r="CF61" s="693"/>
      <c r="CG61" s="693"/>
      <c r="CH61" s="693"/>
      <c r="CI61" s="693"/>
      <c r="CJ61" s="693"/>
      <c r="CK61" s="693"/>
      <c r="CL61" s="693"/>
      <c r="CM61" s="693"/>
      <c r="CN61" s="693"/>
      <c r="CO61" s="693"/>
      <c r="CP61" s="693"/>
      <c r="CQ61" s="693"/>
      <c r="CR61" s="693"/>
      <c r="CS61" s="693"/>
      <c r="CT61" s="693"/>
      <c r="CU61" s="693"/>
      <c r="CV61" s="693"/>
      <c r="CW61" s="693"/>
    </row>
    <row r="62" spans="1:101" s="691" customFormat="1">
      <c r="A62" s="694"/>
      <c r="C62" s="692"/>
      <c r="D62" s="692"/>
      <c r="E62" s="692"/>
      <c r="F62" s="692"/>
      <c r="G62" s="692"/>
      <c r="H62" s="692"/>
      <c r="I62" s="692"/>
      <c r="J62" s="692"/>
      <c r="K62" s="692"/>
      <c r="L62" s="692"/>
      <c r="M62" s="692"/>
      <c r="N62" s="692"/>
      <c r="O62" s="692"/>
      <c r="P62" s="692"/>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3"/>
      <c r="AP62" s="693"/>
      <c r="AQ62" s="693"/>
      <c r="AR62" s="693"/>
      <c r="AS62" s="693"/>
      <c r="AT62" s="693"/>
      <c r="AU62" s="693"/>
      <c r="AV62" s="693"/>
      <c r="AW62" s="693"/>
      <c r="AX62" s="693"/>
      <c r="AY62" s="693"/>
      <c r="AZ62" s="693"/>
      <c r="BA62" s="693"/>
      <c r="BB62" s="693"/>
      <c r="BC62" s="693"/>
      <c r="BD62" s="693"/>
      <c r="BE62" s="693"/>
      <c r="BF62" s="693"/>
      <c r="BG62" s="693"/>
      <c r="BH62" s="693"/>
      <c r="BI62" s="693"/>
      <c r="BJ62" s="693"/>
      <c r="BK62" s="693"/>
      <c r="BL62" s="693"/>
      <c r="BM62" s="693"/>
      <c r="BN62" s="693"/>
      <c r="BO62" s="693"/>
      <c r="BP62" s="693"/>
      <c r="BQ62" s="693"/>
      <c r="BR62" s="693"/>
      <c r="BS62" s="693"/>
      <c r="BT62" s="693"/>
      <c r="BU62" s="693"/>
      <c r="BV62" s="693"/>
      <c r="BW62" s="693"/>
      <c r="BX62" s="693"/>
      <c r="BY62" s="693"/>
      <c r="BZ62" s="693"/>
      <c r="CA62" s="693"/>
      <c r="CB62" s="693"/>
      <c r="CC62" s="693"/>
      <c r="CD62" s="693"/>
      <c r="CE62" s="693"/>
      <c r="CF62" s="693"/>
      <c r="CG62" s="693"/>
      <c r="CH62" s="693"/>
      <c r="CI62" s="693"/>
      <c r="CJ62" s="693"/>
      <c r="CK62" s="693"/>
      <c r="CL62" s="693"/>
      <c r="CM62" s="693"/>
      <c r="CN62" s="693"/>
      <c r="CO62" s="693"/>
      <c r="CP62" s="693"/>
      <c r="CQ62" s="693"/>
      <c r="CR62" s="693"/>
      <c r="CS62" s="693"/>
      <c r="CT62" s="693"/>
      <c r="CU62" s="693"/>
      <c r="CV62" s="693"/>
      <c r="CW62" s="693"/>
    </row>
    <row r="64" spans="1:101">
      <c r="A64" s="685"/>
      <c r="B64" s="685"/>
      <c r="C64" s="685"/>
      <c r="D64" s="685"/>
      <c r="E64" s="685"/>
      <c r="F64" s="685"/>
      <c r="G64" s="685"/>
      <c r="H64" s="685"/>
      <c r="I64" s="685"/>
      <c r="J64" s="685"/>
    </row>
    <row r="65" spans="1:11">
      <c r="A65" s="696"/>
      <c r="B65" s="696"/>
      <c r="C65" s="696"/>
      <c r="D65" s="696"/>
      <c r="E65" s="696"/>
      <c r="F65" s="696"/>
      <c r="G65" s="696"/>
      <c r="H65" s="696"/>
      <c r="I65" s="696"/>
      <c r="J65" s="696"/>
      <c r="K65" s="696"/>
    </row>
  </sheetData>
  <mergeCells count="3">
    <mergeCell ref="A3:P3"/>
    <mergeCell ref="A4:P4"/>
    <mergeCell ref="A5:P5"/>
  </mergeCells>
  <pageMargins left="0.7" right="0.7" top="0.75" bottom="0.75" header="0.3" footer="0.3"/>
  <pageSetup paperSize="5" scale="56" orientation="landscape" horizontalDpi="1200" verticalDpi="1200" r:id="rId1"/>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O55"/>
  <sheetViews>
    <sheetView view="pageBreakPreview" zoomScaleNormal="100" zoomScaleSheetLayoutView="100" workbookViewId="0"/>
  </sheetViews>
  <sheetFormatPr defaultColWidth="9.33203125" defaultRowHeight="12"/>
  <cols>
    <col min="1" max="1" width="6.83203125" style="120" customWidth="1"/>
    <col min="2" max="2" width="38.5" style="120" customWidth="1"/>
    <col min="3" max="3" width="35.5" style="120" customWidth="1"/>
    <col min="4" max="4" width="30.33203125" style="120" customWidth="1"/>
    <col min="5" max="5" width="12.5" style="120" bestFit="1" customWidth="1"/>
    <col min="6" max="6" width="7.83203125" style="120" customWidth="1"/>
    <col min="7" max="7" width="4.83203125" style="120" customWidth="1"/>
    <col min="8" max="8" width="9.33203125" style="120"/>
    <col min="9" max="9" width="11.5" style="120" bestFit="1" customWidth="1"/>
    <col min="10" max="10" width="14.83203125" style="120" customWidth="1"/>
    <col min="11" max="16384" width="9.33203125" style="120"/>
  </cols>
  <sheetData>
    <row r="1" spans="1:15">
      <c r="A1" s="119"/>
      <c r="B1" s="119"/>
      <c r="J1" s="39" t="s">
        <v>446</v>
      </c>
      <c r="O1" s="121"/>
    </row>
    <row r="2" spans="1:15">
      <c r="A2" s="119"/>
      <c r="B2" s="119"/>
      <c r="J2" s="104" t="str">
        <f>'Appendix III'!$M$5&amp;" "&amp;'Appendix III'!$M$6</f>
        <v>For the 12 months ended 12/31/2026</v>
      </c>
      <c r="O2" s="121"/>
    </row>
    <row r="3" spans="1:15">
      <c r="A3" s="1001" t="s">
        <v>484</v>
      </c>
      <c r="B3" s="1001"/>
      <c r="C3" s="1001"/>
      <c r="D3" s="1001"/>
      <c r="E3" s="1001"/>
      <c r="F3" s="1001"/>
      <c r="G3" s="1001"/>
      <c r="H3" s="1001"/>
      <c r="I3" s="1001"/>
      <c r="J3" s="1001"/>
    </row>
    <row r="4" spans="1:15">
      <c r="A4" s="1001" t="s">
        <v>13</v>
      </c>
      <c r="B4" s="1001"/>
      <c r="C4" s="1001"/>
      <c r="D4" s="1001"/>
      <c r="E4" s="1001"/>
      <c r="F4" s="1001"/>
      <c r="G4" s="1001"/>
      <c r="H4" s="1001"/>
      <c r="I4" s="1001"/>
      <c r="J4" s="1001"/>
    </row>
    <row r="5" spans="1:15">
      <c r="A5" s="1002" t="s">
        <v>3</v>
      </c>
      <c r="B5" s="1003"/>
      <c r="C5" s="1003"/>
      <c r="D5" s="1003"/>
      <c r="E5" s="1003"/>
      <c r="F5" s="1003"/>
      <c r="G5" s="1003"/>
      <c r="H5" s="1003"/>
      <c r="I5" s="1003"/>
      <c r="J5" s="1003"/>
    </row>
    <row r="6" spans="1:15">
      <c r="A6" s="83" t="s">
        <v>41</v>
      </c>
      <c r="B6" s="1"/>
      <c r="C6" s="1"/>
      <c r="D6" s="1"/>
      <c r="E6" s="1"/>
      <c r="F6" s="1"/>
      <c r="G6" s="1"/>
      <c r="H6" s="1"/>
      <c r="I6" s="1"/>
      <c r="J6" s="1"/>
    </row>
    <row r="7" spans="1:15">
      <c r="A7" s="23">
        <v>1</v>
      </c>
      <c r="B7" s="1" t="s">
        <v>485</v>
      </c>
      <c r="D7" s="20" t="s">
        <v>486</v>
      </c>
      <c r="E7" s="1"/>
      <c r="F7" s="1"/>
      <c r="G7" s="1"/>
      <c r="H7" s="1"/>
      <c r="I7" s="1"/>
      <c r="J7" s="402">
        <f>'Appendix III'!K80</f>
        <v>166070501.39757985</v>
      </c>
    </row>
    <row r="8" spans="1:15">
      <c r="A8" s="23"/>
      <c r="B8" s="1"/>
      <c r="C8" s="1"/>
      <c r="D8" s="1"/>
      <c r="E8" s="1"/>
      <c r="F8" s="1"/>
      <c r="G8" s="1"/>
      <c r="H8" s="1"/>
      <c r="I8" s="1"/>
      <c r="J8" s="39"/>
    </row>
    <row r="9" spans="1:15" ht="12.75" thickBot="1">
      <c r="A9" s="23">
        <v>2</v>
      </c>
      <c r="B9" s="1" t="s">
        <v>487</v>
      </c>
      <c r="C9" s="1"/>
      <c r="D9" s="1"/>
      <c r="E9" s="1"/>
      <c r="F9" s="1"/>
      <c r="G9" s="1"/>
      <c r="H9" s="1"/>
      <c r="I9" s="279" t="s">
        <v>236</v>
      </c>
      <c r="J9" s="39"/>
    </row>
    <row r="10" spans="1:15">
      <c r="A10" s="23"/>
      <c r="B10" s="1"/>
      <c r="C10" s="1"/>
      <c r="D10" s="1"/>
      <c r="E10" s="1"/>
      <c r="F10" s="1"/>
      <c r="G10" s="1"/>
      <c r="H10" s="23" t="s">
        <v>249</v>
      </c>
      <c r="I10" s="23"/>
      <c r="J10" s="39"/>
    </row>
    <row r="11" spans="1:15" ht="12.75" thickBot="1">
      <c r="A11" s="23"/>
      <c r="B11" s="1"/>
      <c r="C11" s="1"/>
      <c r="D11" s="1"/>
      <c r="E11" s="23" t="s">
        <v>236</v>
      </c>
      <c r="F11" s="279" t="s">
        <v>248</v>
      </c>
      <c r="G11" s="1"/>
      <c r="H11" s="279"/>
      <c r="I11" s="279" t="s">
        <v>250</v>
      </c>
      <c r="J11" s="39"/>
    </row>
    <row r="12" spans="1:15">
      <c r="A12" s="23">
        <v>3</v>
      </c>
      <c r="B12" s="1" t="s">
        <v>488</v>
      </c>
      <c r="C12" s="1" t="s">
        <v>489</v>
      </c>
      <c r="D12" s="1"/>
      <c r="E12" s="403">
        <f>'Appendix III'!F181</f>
        <v>543909380.38697302</v>
      </c>
      <c r="F12" s="206">
        <f>'Appendix III'!H181</f>
        <v>0.55000000000000004</v>
      </c>
      <c r="G12" s="1"/>
      <c r="H12" s="404">
        <f>'Appendix III'!I181</f>
        <v>5.3453002064522442E-2</v>
      </c>
      <c r="I12" s="281">
        <f>F12*H12</f>
        <v>2.9399151135487345E-2</v>
      </c>
      <c r="J12" s="39"/>
    </row>
    <row r="13" spans="1:15">
      <c r="A13" s="23">
        <v>4</v>
      </c>
      <c r="B13" s="1" t="s">
        <v>490</v>
      </c>
      <c r="C13" s="1" t="s">
        <v>489</v>
      </c>
      <c r="D13" s="1"/>
      <c r="E13" s="405">
        <f>'Appendix III'!F182</f>
        <v>0</v>
      </c>
      <c r="F13" s="206">
        <f>'Appendix III'!H182</f>
        <v>0</v>
      </c>
      <c r="G13" s="1"/>
      <c r="H13" s="406">
        <f>'Appendix III'!I182</f>
        <v>0</v>
      </c>
      <c r="I13" s="281">
        <f>F13*H13</f>
        <v>0</v>
      </c>
      <c r="J13" s="39"/>
    </row>
    <row r="14" spans="1:15" ht="24.75" thickBot="1">
      <c r="A14" s="130">
        <v>5</v>
      </c>
      <c r="B14" s="1" t="s">
        <v>491</v>
      </c>
      <c r="C14" s="1" t="s">
        <v>492</v>
      </c>
      <c r="D14" s="407" t="s">
        <v>493</v>
      </c>
      <c r="E14" s="405">
        <f>'Appendix III'!F183</f>
        <v>445016765.77115977</v>
      </c>
      <c r="F14" s="206">
        <f>'Appendix III'!H183</f>
        <v>0.45</v>
      </c>
      <c r="G14" s="1"/>
      <c r="H14" s="404">
        <f>'Appendix III'!I183+0.01</f>
        <v>0.108</v>
      </c>
      <c r="I14" s="408">
        <f>F14*H14</f>
        <v>4.8599999999999997E-2</v>
      </c>
      <c r="J14" s="409"/>
    </row>
    <row r="15" spans="1:15">
      <c r="A15" s="23">
        <v>6</v>
      </c>
      <c r="B15" s="1" t="s">
        <v>494</v>
      </c>
      <c r="C15" s="1"/>
      <c r="D15" s="410"/>
      <c r="E15" s="405">
        <f>SUM(E12:E14)</f>
        <v>988926146.15813279</v>
      </c>
      <c r="F15" s="39"/>
      <c r="G15" s="1"/>
      <c r="H15" s="411"/>
      <c r="I15" s="412">
        <f>SUM(I12:I14)</f>
        <v>7.7999151135487346E-2</v>
      </c>
      <c r="J15" s="39"/>
    </row>
    <row r="16" spans="1:15">
      <c r="A16" s="23">
        <v>7</v>
      </c>
      <c r="B16" s="1" t="s">
        <v>495</v>
      </c>
      <c r="C16" s="1"/>
      <c r="D16" s="1"/>
      <c r="E16" s="321"/>
      <c r="F16" s="1"/>
      <c r="G16" s="1"/>
      <c r="H16" s="1"/>
      <c r="I16" s="1"/>
      <c r="J16" s="402">
        <f>J7*I15</f>
        <v>12953358.137655994</v>
      </c>
    </row>
    <row r="17" spans="1:10">
      <c r="A17" s="23"/>
      <c r="B17" s="1"/>
      <c r="C17" s="1"/>
      <c r="D17" s="1"/>
      <c r="E17" s="1"/>
      <c r="F17" s="1"/>
      <c r="G17" s="1"/>
      <c r="H17" s="1"/>
      <c r="I17" s="1"/>
      <c r="J17" s="39"/>
    </row>
    <row r="18" spans="1:10">
      <c r="A18" s="23">
        <v>8</v>
      </c>
      <c r="B18" s="1" t="s">
        <v>496</v>
      </c>
      <c r="C18" s="1"/>
      <c r="D18" s="1"/>
      <c r="E18" s="1"/>
      <c r="F18" s="1"/>
      <c r="G18" s="1"/>
      <c r="H18" s="1"/>
      <c r="I18" s="1"/>
      <c r="J18" s="39"/>
    </row>
    <row r="19" spans="1:10">
      <c r="A19" s="23">
        <v>9</v>
      </c>
      <c r="B19" s="20" t="s">
        <v>497</v>
      </c>
      <c r="C19" s="20"/>
      <c r="D19" s="1"/>
      <c r="E19" s="413">
        <f>(1-(((1-'Appendix III'!F218)*(1-'Appendix III'!F217))/(1-'Appendix III'!F218*'Appendix III'!F217*'Appendix III'!F219)))</f>
        <v>0.27983599999999997</v>
      </c>
      <c r="F19" s="1"/>
      <c r="G19" s="1"/>
      <c r="H19" s="1"/>
      <c r="I19" s="1"/>
      <c r="J19" s="39"/>
    </row>
    <row r="20" spans="1:10">
      <c r="A20" s="23">
        <v>10</v>
      </c>
      <c r="B20" s="1" t="s">
        <v>498</v>
      </c>
      <c r="C20" s="1"/>
      <c r="D20" s="1"/>
      <c r="E20" s="281">
        <f>IF(E19=0,0,(E19/(1-E19))*(1-(E21/I15)))</f>
        <v>0.24211325670048039</v>
      </c>
      <c r="F20" s="1"/>
      <c r="G20" s="1"/>
      <c r="H20" s="1"/>
      <c r="I20" s="1"/>
      <c r="J20" s="39"/>
    </row>
    <row r="21" spans="1:10">
      <c r="A21" s="23">
        <v>11</v>
      </c>
      <c r="B21" s="1" t="s">
        <v>253</v>
      </c>
      <c r="C21" s="1"/>
      <c r="D21" s="1" t="s">
        <v>499</v>
      </c>
      <c r="E21" s="413">
        <f>I12</f>
        <v>2.9399151135487345E-2</v>
      </c>
      <c r="F21" s="1"/>
      <c r="G21" s="1"/>
      <c r="H21" s="1"/>
      <c r="I21" s="1"/>
      <c r="J21" s="39"/>
    </row>
    <row r="22" spans="1:10">
      <c r="A22" s="23">
        <v>12</v>
      </c>
      <c r="B22" s="20" t="s">
        <v>500</v>
      </c>
      <c r="C22" s="1"/>
      <c r="D22" s="1"/>
      <c r="E22" s="414"/>
      <c r="F22" s="1"/>
      <c r="G22" s="1"/>
      <c r="H22" s="1"/>
      <c r="I22" s="1"/>
      <c r="J22" s="39"/>
    </row>
    <row r="23" spans="1:10">
      <c r="A23" s="23">
        <v>13</v>
      </c>
      <c r="B23" s="1" t="s">
        <v>501</v>
      </c>
      <c r="C23" s="1"/>
      <c r="D23" s="1" t="s">
        <v>502</v>
      </c>
      <c r="E23" s="78">
        <f>1/(1-E19)</f>
        <v>1.3885726029071155</v>
      </c>
      <c r="F23" s="1"/>
      <c r="G23" s="1"/>
      <c r="H23" s="1"/>
      <c r="I23" s="1"/>
      <c r="J23" s="39"/>
    </row>
    <row r="24" spans="1:10">
      <c r="A24" s="23">
        <v>14</v>
      </c>
      <c r="B24" s="37" t="s">
        <v>503</v>
      </c>
      <c r="C24" s="454"/>
      <c r="D24" s="37" t="s">
        <v>504</v>
      </c>
      <c r="E24" s="301">
        <f>'Appendix III'!F133</f>
        <v>0</v>
      </c>
      <c r="F24" s="1"/>
      <c r="G24" s="1"/>
      <c r="H24" s="1"/>
      <c r="I24" s="1"/>
      <c r="J24" s="39"/>
    </row>
    <row r="25" spans="1:10">
      <c r="A25" s="23">
        <v>15</v>
      </c>
      <c r="B25" s="37" t="s">
        <v>197</v>
      </c>
      <c r="C25" s="454"/>
      <c r="D25" s="37" t="s">
        <v>505</v>
      </c>
      <c r="E25" s="301">
        <f>'Appendix III'!F134</f>
        <v>0</v>
      </c>
      <c r="F25" s="1"/>
      <c r="G25" s="1"/>
      <c r="H25" s="1"/>
      <c r="I25" s="1"/>
      <c r="J25" s="39"/>
    </row>
    <row r="26" spans="1:10">
      <c r="A26" s="23">
        <v>16</v>
      </c>
      <c r="B26" s="37" t="s">
        <v>506</v>
      </c>
      <c r="C26" s="454"/>
      <c r="D26" s="295" t="s">
        <v>507</v>
      </c>
      <c r="E26" s="301">
        <f>'Appendix III'!F135</f>
        <v>97373.997215247102</v>
      </c>
      <c r="F26" s="1"/>
      <c r="G26" s="1"/>
      <c r="H26" s="1"/>
      <c r="I26" s="1"/>
      <c r="J26" s="39"/>
    </row>
    <row r="27" spans="1:10">
      <c r="A27" s="23">
        <v>17</v>
      </c>
      <c r="B27" s="37" t="s">
        <v>201</v>
      </c>
      <c r="C27" s="1"/>
      <c r="D27" s="1" t="s">
        <v>508</v>
      </c>
      <c r="E27" s="301"/>
      <c r="F27" s="1"/>
      <c r="G27" s="1"/>
      <c r="H27" s="1"/>
      <c r="I27" s="401">
        <f>J16*E20</f>
        <v>3136179.7239155625</v>
      </c>
      <c r="J27" s="39"/>
    </row>
    <row r="28" spans="1:10">
      <c r="A28" s="23">
        <v>18</v>
      </c>
      <c r="B28" s="2" t="s">
        <v>203</v>
      </c>
      <c r="C28" s="1"/>
      <c r="D28" s="274" t="s">
        <v>509</v>
      </c>
      <c r="E28" s="301">
        <f>+'Appendix III'!F137</f>
        <v>0</v>
      </c>
      <c r="F28" s="1"/>
      <c r="G28" s="39" t="s">
        <v>109</v>
      </c>
      <c r="H28" s="415">
        <f>+'Appendix III'!I57</f>
        <v>1</v>
      </c>
      <c r="I28" s="301">
        <f>E28*H28</f>
        <v>0</v>
      </c>
      <c r="J28" s="39"/>
    </row>
    <row r="29" spans="1:10">
      <c r="A29" s="23">
        <v>19</v>
      </c>
      <c r="B29" s="37" t="s">
        <v>510</v>
      </c>
      <c r="C29" s="1"/>
      <c r="D29" s="274" t="s">
        <v>511</v>
      </c>
      <c r="E29" s="301">
        <f>+'Appendix III'!F138</f>
        <v>0</v>
      </c>
      <c r="F29" s="1"/>
      <c r="G29" s="39" t="s">
        <v>109</v>
      </c>
      <c r="H29" s="415">
        <f>+H28</f>
        <v>1</v>
      </c>
      <c r="I29" s="301">
        <f>E29*H29</f>
        <v>0</v>
      </c>
      <c r="J29" s="39"/>
    </row>
    <row r="30" spans="1:10">
      <c r="A30" s="23">
        <v>20</v>
      </c>
      <c r="B30" s="37" t="s">
        <v>512</v>
      </c>
      <c r="C30" s="1"/>
      <c r="D30" s="274" t="s">
        <v>513</v>
      </c>
      <c r="E30" s="303">
        <f>+'Appendix III'!F139</f>
        <v>135210.86476864587</v>
      </c>
      <c r="F30" s="1"/>
      <c r="G30" s="39" t="s">
        <v>109</v>
      </c>
      <c r="H30" s="415">
        <f>+H29</f>
        <v>1</v>
      </c>
      <c r="I30" s="301">
        <f>E30*H30</f>
        <v>135210.86476864587</v>
      </c>
      <c r="J30" s="39"/>
    </row>
    <row r="31" spans="1:10">
      <c r="A31" s="23">
        <v>21</v>
      </c>
      <c r="B31" s="37" t="s">
        <v>355</v>
      </c>
      <c r="C31" s="1"/>
      <c r="D31" s="1" t="s">
        <v>514</v>
      </c>
      <c r="E31" s="1"/>
      <c r="F31" s="1"/>
      <c r="G31" s="1"/>
      <c r="H31" s="1"/>
      <c r="I31" s="416">
        <f>SUM(I27:I30)</f>
        <v>3271390.5886842082</v>
      </c>
      <c r="J31" s="402">
        <f>I31</f>
        <v>3271390.5886842082</v>
      </c>
    </row>
    <row r="32" spans="1:10">
      <c r="A32" s="23"/>
      <c r="B32" s="1"/>
      <c r="C32" s="1"/>
      <c r="D32" s="1"/>
      <c r="E32" s="1"/>
      <c r="F32" s="1"/>
      <c r="G32" s="1"/>
      <c r="H32" s="1"/>
      <c r="I32" s="1"/>
      <c r="J32" s="319"/>
    </row>
    <row r="33" spans="1:10">
      <c r="A33" s="23">
        <v>22</v>
      </c>
      <c r="B33" s="1" t="s">
        <v>515</v>
      </c>
      <c r="C33" s="1"/>
      <c r="D33" s="1"/>
      <c r="E33" s="1"/>
      <c r="F33" s="1"/>
      <c r="G33" s="1"/>
      <c r="H33" s="1"/>
      <c r="I33" s="1"/>
      <c r="J33" s="315">
        <f>J16+J31</f>
        <v>16224748.726340203</v>
      </c>
    </row>
    <row r="34" spans="1:10">
      <c r="A34" s="23"/>
      <c r="B34" s="1"/>
      <c r="C34" s="1"/>
      <c r="D34" s="1"/>
      <c r="E34" s="1"/>
      <c r="F34" s="1"/>
      <c r="G34" s="1"/>
      <c r="H34" s="1"/>
      <c r="I34" s="1"/>
      <c r="J34" s="319"/>
    </row>
    <row r="35" spans="1:10">
      <c r="A35" s="23">
        <v>23</v>
      </c>
      <c r="B35" s="1" t="s">
        <v>516</v>
      </c>
      <c r="C35" s="1"/>
      <c r="D35" s="1" t="s">
        <v>517</v>
      </c>
      <c r="E35" s="1"/>
      <c r="F35" s="1"/>
      <c r="G35" s="1"/>
      <c r="H35" s="1"/>
      <c r="I35" s="1"/>
      <c r="J35" s="402">
        <f>'Appendix III'!K143</f>
        <v>12206040.881366882</v>
      </c>
    </row>
    <row r="36" spans="1:10">
      <c r="A36" s="23">
        <v>24</v>
      </c>
      <c r="B36" s="1" t="s">
        <v>518</v>
      </c>
      <c r="C36" s="1"/>
      <c r="D36" s="20" t="s">
        <v>519</v>
      </c>
      <c r="E36" s="1"/>
      <c r="F36" s="1"/>
      <c r="G36" s="1"/>
      <c r="H36" s="1"/>
      <c r="I36" s="1"/>
      <c r="J36" s="402">
        <f>'Appendix III'!K140</f>
        <v>2981003.5772105437</v>
      </c>
    </row>
    <row r="37" spans="1:10">
      <c r="A37" s="23">
        <v>25</v>
      </c>
      <c r="B37" s="1" t="s">
        <v>520</v>
      </c>
      <c r="C37" s="1"/>
      <c r="D37" s="1" t="s">
        <v>521</v>
      </c>
      <c r="E37" s="1"/>
      <c r="F37" s="1"/>
      <c r="G37" s="1"/>
      <c r="H37" s="1"/>
      <c r="I37" s="1"/>
      <c r="J37" s="317">
        <f>J35+J36</f>
        <v>15187044.458577426</v>
      </c>
    </row>
    <row r="38" spans="1:10">
      <c r="A38" s="23">
        <v>26</v>
      </c>
      <c r="B38" s="1" t="s">
        <v>522</v>
      </c>
      <c r="C38" s="1"/>
      <c r="D38" s="1" t="s">
        <v>523</v>
      </c>
      <c r="E38" s="1"/>
      <c r="F38" s="1"/>
      <c r="G38" s="1"/>
      <c r="H38" s="1"/>
      <c r="I38" s="1"/>
      <c r="J38" s="417">
        <f>J33-J37</f>
        <v>1037704.2677627765</v>
      </c>
    </row>
    <row r="39" spans="1:10">
      <c r="A39" s="23">
        <v>27</v>
      </c>
      <c r="B39" s="37" t="s">
        <v>524</v>
      </c>
      <c r="C39" s="1"/>
      <c r="D39" s="37" t="s">
        <v>525</v>
      </c>
      <c r="E39" s="1"/>
      <c r="F39" s="1"/>
      <c r="G39" s="1"/>
      <c r="H39" s="1"/>
      <c r="I39" s="1"/>
      <c r="J39" s="319">
        <f>+'Appendix III'!K54</f>
        <v>167472733.43513629</v>
      </c>
    </row>
    <row r="40" spans="1:10">
      <c r="A40" s="23">
        <v>28</v>
      </c>
      <c r="B40" s="1" t="s">
        <v>526</v>
      </c>
      <c r="C40" s="1"/>
      <c r="D40" s="1" t="s">
        <v>527</v>
      </c>
      <c r="E40" s="1"/>
      <c r="F40" s="1"/>
      <c r="G40" s="1"/>
      <c r="H40" s="1"/>
      <c r="I40" s="1"/>
      <c r="J40" s="205">
        <f>IF(ISERROR(J38/J39),0,J38/J39)</f>
        <v>6.1962580205015211E-3</v>
      </c>
    </row>
    <row r="41" spans="1:10">
      <c r="A41" s="23"/>
      <c r="B41" s="1"/>
      <c r="C41" s="1"/>
      <c r="D41" s="1"/>
      <c r="E41" s="1"/>
      <c r="F41" s="1"/>
      <c r="G41" s="1"/>
      <c r="H41" s="1"/>
      <c r="I41" s="1"/>
      <c r="J41" s="39"/>
    </row>
    <row r="42" spans="1:10">
      <c r="A42" s="83" t="s">
        <v>435</v>
      </c>
      <c r="B42" s="1"/>
      <c r="C42" s="1"/>
      <c r="D42" s="1"/>
      <c r="E42" s="1"/>
      <c r="F42" s="1"/>
      <c r="G42" s="1"/>
      <c r="H42" s="1"/>
      <c r="I42" s="1"/>
      <c r="J42" s="1"/>
    </row>
    <row r="43" spans="1:10" ht="39" customHeight="1">
      <c r="A43" s="23" t="s">
        <v>269</v>
      </c>
      <c r="B43" s="1016" t="s">
        <v>528</v>
      </c>
      <c r="C43" s="1016"/>
      <c r="D43" s="1016"/>
      <c r="E43" s="1016"/>
      <c r="F43" s="1016"/>
      <c r="G43" s="1016"/>
      <c r="H43" s="1016"/>
      <c r="I43" s="1016"/>
      <c r="J43" s="1016"/>
    </row>
    <row r="44" spans="1:10" ht="25.5" customHeight="1">
      <c r="A44" s="23" t="s">
        <v>271</v>
      </c>
      <c r="B44" s="1015" t="s">
        <v>529</v>
      </c>
      <c r="C44" s="1015"/>
      <c r="D44" s="1015"/>
      <c r="E44" s="1015"/>
      <c r="F44" s="1015"/>
      <c r="G44" s="1015"/>
      <c r="H44" s="1015"/>
      <c r="I44" s="1015"/>
      <c r="J44" s="1015"/>
    </row>
    <row r="45" spans="1:10">
      <c r="A45" s="23"/>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54" spans="1:10">
      <c r="A54" s="1"/>
      <c r="B54" s="1"/>
      <c r="C54" s="1"/>
      <c r="D54" s="1"/>
      <c r="E54" s="1"/>
      <c r="F54" s="1"/>
      <c r="G54" s="1"/>
      <c r="H54" s="1"/>
      <c r="I54" s="1"/>
      <c r="J54" s="1"/>
    </row>
    <row r="55" spans="1:10">
      <c r="A55" s="1"/>
      <c r="B55" s="1"/>
      <c r="C55" s="1"/>
      <c r="D55" s="1"/>
      <c r="E55" s="1"/>
      <c r="F55" s="1"/>
      <c r="G55" s="1"/>
      <c r="H55" s="1"/>
      <c r="I55" s="1"/>
      <c r="J55" s="1"/>
    </row>
  </sheetData>
  <mergeCells count="5">
    <mergeCell ref="B44:J44"/>
    <mergeCell ref="A3:J3"/>
    <mergeCell ref="A4:J4"/>
    <mergeCell ref="A5:J5"/>
    <mergeCell ref="B43:J43"/>
  </mergeCells>
  <phoneticPr fontId="0" type="noConversion"/>
  <pageMargins left="0.5" right="0.5" top="0.75" bottom="0.75" header="0.3" footer="0.3"/>
  <pageSetup scale="83"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N48"/>
  <sheetViews>
    <sheetView view="pageBreakPreview" zoomScaleNormal="100" zoomScaleSheetLayoutView="100" workbookViewId="0"/>
  </sheetViews>
  <sheetFormatPr defaultColWidth="9.33203125" defaultRowHeight="12"/>
  <cols>
    <col min="1" max="1" width="6.83203125" style="120" customWidth="1"/>
    <col min="2" max="2" width="28.1640625" style="120" customWidth="1"/>
    <col min="3" max="3" width="11" style="120" customWidth="1"/>
    <col min="4" max="4" width="13.83203125" style="120" customWidth="1"/>
    <col min="5" max="5" width="15.83203125" style="120" customWidth="1"/>
    <col min="6" max="6" width="21.5" style="120" customWidth="1"/>
    <col min="7" max="7" width="15.83203125" style="120" customWidth="1"/>
    <col min="8" max="9" width="16.83203125" style="120" customWidth="1"/>
    <col min="10" max="12" width="15.83203125" style="120" customWidth="1"/>
    <col min="13" max="16384" width="9.33203125" style="120"/>
  </cols>
  <sheetData>
    <row r="1" spans="1:14">
      <c r="A1" s="119"/>
      <c r="B1" s="119"/>
      <c r="K1" s="8"/>
      <c r="L1" s="39" t="s">
        <v>446</v>
      </c>
      <c r="M1" s="8"/>
      <c r="N1" s="121"/>
    </row>
    <row r="2" spans="1:14">
      <c r="A2" s="119"/>
      <c r="B2" s="119"/>
      <c r="K2" s="8"/>
      <c r="L2" s="104" t="str">
        <f>'Appendix III'!$M$5&amp;" "&amp;'Appendix III'!$M$6</f>
        <v>For the 12 months ended 12/31/2026</v>
      </c>
      <c r="M2" s="8"/>
      <c r="N2" s="121"/>
    </row>
    <row r="3" spans="1:14">
      <c r="A3" s="1001" t="s">
        <v>530</v>
      </c>
      <c r="B3" s="1001"/>
      <c r="C3" s="1001"/>
      <c r="D3" s="1001"/>
      <c r="E3" s="1001"/>
      <c r="F3" s="1001"/>
      <c r="G3" s="1001"/>
      <c r="H3" s="1001"/>
      <c r="I3" s="1001"/>
      <c r="J3" s="1001"/>
      <c r="K3" s="1001"/>
      <c r="L3" s="1001"/>
      <c r="M3" s="23"/>
      <c r="N3" s="121"/>
    </row>
    <row r="4" spans="1:14">
      <c r="A4" s="1001" t="s">
        <v>14</v>
      </c>
      <c r="B4" s="1001"/>
      <c r="C4" s="1001"/>
      <c r="D4" s="1001"/>
      <c r="E4" s="1001"/>
      <c r="F4" s="1001"/>
      <c r="G4" s="1001"/>
      <c r="H4" s="1001"/>
      <c r="I4" s="1001"/>
      <c r="J4" s="1001"/>
      <c r="K4" s="1001"/>
      <c r="L4" s="1001"/>
      <c r="M4" s="23"/>
      <c r="N4" s="121"/>
    </row>
    <row r="5" spans="1:14">
      <c r="A5" s="1002" t="s">
        <v>3</v>
      </c>
      <c r="B5" s="1003"/>
      <c r="C5" s="1003"/>
      <c r="D5" s="1003"/>
      <c r="E5" s="1003"/>
      <c r="F5" s="1003"/>
      <c r="G5" s="1003"/>
      <c r="H5" s="1003"/>
      <c r="I5" s="1003"/>
      <c r="J5" s="1003"/>
      <c r="K5" s="1003"/>
      <c r="L5" s="1003"/>
    </row>
    <row r="6" spans="1:14">
      <c r="A6" s="123"/>
      <c r="B6" s="123"/>
      <c r="C6" s="1"/>
      <c r="D6" s="1"/>
      <c r="E6" s="1"/>
      <c r="F6" s="1"/>
      <c r="G6" s="1"/>
      <c r="H6" s="1"/>
      <c r="I6" s="1"/>
    </row>
    <row r="7" spans="1:14" ht="63.75" customHeight="1">
      <c r="A7" s="123"/>
      <c r="B7" s="1019" t="s">
        <v>531</v>
      </c>
      <c r="C7" s="1019"/>
      <c r="D7" s="1019"/>
      <c r="E7" s="1019"/>
      <c r="F7" s="1019"/>
      <c r="G7" s="1019"/>
      <c r="H7" s="1019"/>
      <c r="I7" s="1019"/>
      <c r="J7" s="1019"/>
      <c r="K7" s="1019"/>
      <c r="L7" s="1019"/>
    </row>
    <row r="8" spans="1:14" ht="33" customHeight="1">
      <c r="A8" s="123"/>
      <c r="B8" s="1016" t="s">
        <v>368</v>
      </c>
      <c r="C8" s="1016"/>
      <c r="D8" s="1016"/>
      <c r="E8" s="1016"/>
      <c r="F8" s="1016"/>
      <c r="G8" s="1016"/>
      <c r="H8" s="1016"/>
      <c r="I8" s="1016"/>
      <c r="J8" s="1016"/>
      <c r="K8" s="1016"/>
      <c r="L8" s="1016"/>
    </row>
    <row r="9" spans="1:14">
      <c r="A9" s="123"/>
      <c r="B9" s="275"/>
      <c r="C9" s="275"/>
      <c r="D9" s="275"/>
      <c r="E9" s="275"/>
      <c r="F9" s="275"/>
      <c r="G9" s="275"/>
      <c r="H9" s="275"/>
      <c r="I9" s="275"/>
      <c r="J9" s="275"/>
      <c r="K9" s="275"/>
    </row>
    <row r="10" spans="1:14" ht="12" customHeight="1">
      <c r="A10" s="9"/>
      <c r="B10" s="124"/>
      <c r="C10" s="124"/>
      <c r="D10" s="1017" t="s">
        <v>532</v>
      </c>
      <c r="E10" s="1017"/>
      <c r="F10" s="1017" t="s">
        <v>533</v>
      </c>
      <c r="G10" s="1018" t="s">
        <v>534</v>
      </c>
      <c r="H10" s="1018"/>
      <c r="I10" s="1018"/>
      <c r="J10" s="1018"/>
      <c r="K10" s="9"/>
    </row>
    <row r="11" spans="1:14">
      <c r="A11" s="83" t="s">
        <v>41</v>
      </c>
      <c r="B11" s="124"/>
      <c r="C11" s="124"/>
      <c r="D11" s="1017"/>
      <c r="E11" s="1017"/>
      <c r="F11" s="1017"/>
      <c r="G11" s="1018"/>
      <c r="H11" s="1018"/>
      <c r="I11" s="1018"/>
      <c r="J11" s="1018"/>
      <c r="K11" s="125"/>
    </row>
    <row r="12" spans="1:14">
      <c r="A12" s="23">
        <v>1</v>
      </c>
      <c r="B12" s="126" t="s">
        <v>535</v>
      </c>
      <c r="C12" s="124"/>
      <c r="D12" s="1017"/>
      <c r="E12" s="1017"/>
      <c r="F12" s="1017"/>
      <c r="G12" s="1018"/>
      <c r="H12" s="1018"/>
      <c r="I12" s="1018"/>
      <c r="J12" s="1018"/>
    </row>
    <row r="13" spans="1:14">
      <c r="A13" s="23">
        <v>2</v>
      </c>
      <c r="B13" s="127" t="s">
        <v>1172</v>
      </c>
      <c r="C13" s="9"/>
      <c r="D13" s="1020" t="s">
        <v>273</v>
      </c>
      <c r="E13" s="1020" t="s">
        <v>275</v>
      </c>
      <c r="F13" s="1022" t="s">
        <v>277</v>
      </c>
      <c r="G13" s="1022" t="s">
        <v>279</v>
      </c>
      <c r="H13" s="1022" t="s">
        <v>281</v>
      </c>
      <c r="I13" s="1022" t="s">
        <v>283</v>
      </c>
      <c r="J13" s="1022" t="s">
        <v>285</v>
      </c>
    </row>
    <row r="14" spans="1:14">
      <c r="A14" s="23"/>
      <c r="B14" s="128" t="s">
        <v>269</v>
      </c>
      <c r="C14" s="129" t="s">
        <v>271</v>
      </c>
      <c r="D14" s="1020"/>
      <c r="E14" s="1020"/>
      <c r="F14" s="1022"/>
      <c r="G14" s="1022"/>
      <c r="H14" s="1022"/>
      <c r="I14" s="1022"/>
      <c r="J14" s="1022"/>
    </row>
    <row r="15" spans="1:14" s="132" customFormat="1" ht="37.5">
      <c r="A15" s="130"/>
      <c r="B15" s="750" t="s">
        <v>373</v>
      </c>
      <c r="C15" s="131" t="s">
        <v>374</v>
      </c>
      <c r="D15" s="838" t="s">
        <v>537</v>
      </c>
      <c r="E15" s="156" t="s">
        <v>538</v>
      </c>
      <c r="F15" s="838" t="s">
        <v>539</v>
      </c>
      <c r="G15" s="838" t="s">
        <v>540</v>
      </c>
      <c r="H15" s="838" t="s">
        <v>541</v>
      </c>
      <c r="I15" s="838" t="s">
        <v>542</v>
      </c>
      <c r="J15" s="838" t="s">
        <v>543</v>
      </c>
    </row>
    <row r="16" spans="1:14">
      <c r="A16" s="23">
        <v>3</v>
      </c>
      <c r="B16" s="751" t="s">
        <v>544</v>
      </c>
      <c r="C16" s="133"/>
      <c r="D16" s="394">
        <v>0</v>
      </c>
      <c r="E16" s="159">
        <f>IF($D$29=0,0,D16/D$29)</f>
        <v>0</v>
      </c>
      <c r="F16" s="396">
        <v>0</v>
      </c>
      <c r="G16" s="754">
        <f>F16-D16</f>
        <v>0</v>
      </c>
      <c r="H16" s="395">
        <f>IFERROR(($I$32*E16),0)</f>
        <v>0</v>
      </c>
      <c r="I16" s="140">
        <v>0</v>
      </c>
      <c r="J16" s="395">
        <f>G16+H16+I16</f>
        <v>0</v>
      </c>
    </row>
    <row r="17" spans="1:11">
      <c r="A17" s="23"/>
      <c r="B17" s="135"/>
      <c r="C17" s="135"/>
      <c r="D17" s="158"/>
      <c r="E17" s="160"/>
      <c r="F17" s="138"/>
      <c r="G17" s="137"/>
      <c r="H17" s="137"/>
      <c r="I17" s="137"/>
      <c r="J17" s="137"/>
    </row>
    <row r="18" spans="1:11">
      <c r="A18" s="23" t="s">
        <v>469</v>
      </c>
      <c r="B18" s="746" t="s">
        <v>1170</v>
      </c>
      <c r="C18" s="133"/>
      <c r="D18" s="726">
        <v>0</v>
      </c>
      <c r="E18" s="753">
        <v>0</v>
      </c>
      <c r="F18" s="396">
        <f>'Att 1 - Project Rev Req'!J96*0</f>
        <v>0</v>
      </c>
      <c r="G18" s="724">
        <f>F18-D18</f>
        <v>0</v>
      </c>
      <c r="H18" s="724">
        <f>IFERROR(($I$32*E18),0)</f>
        <v>0</v>
      </c>
      <c r="I18" s="725">
        <v>0</v>
      </c>
      <c r="J18" s="724">
        <f>G18+H18+I18</f>
        <v>0</v>
      </c>
    </row>
    <row r="19" spans="1:11">
      <c r="A19" s="23" t="s">
        <v>470</v>
      </c>
      <c r="B19" s="746" t="s">
        <v>1171</v>
      </c>
      <c r="C19" s="839"/>
      <c r="D19" s="840">
        <v>0</v>
      </c>
      <c r="E19" s="841">
        <f>IF($D$29=0,0,D19/D$29)</f>
        <v>0</v>
      </c>
      <c r="F19" s="842">
        <f>'Att 1 - Project Rev Req'!J97*0</f>
        <v>0</v>
      </c>
      <c r="G19" s="843">
        <f>F19-D19</f>
        <v>0</v>
      </c>
      <c r="H19" s="843">
        <f>IFERROR(($I$32*E19),0)</f>
        <v>0</v>
      </c>
      <c r="I19" s="844">
        <v>0</v>
      </c>
      <c r="J19" s="843">
        <f t="shared" ref="J19" si="0">G19+H19+I19</f>
        <v>0</v>
      </c>
    </row>
    <row r="20" spans="1:11">
      <c r="A20" s="23" t="s">
        <v>471</v>
      </c>
      <c r="B20" s="836" t="s">
        <v>389</v>
      </c>
      <c r="C20" s="839"/>
      <c r="D20" s="840">
        <v>0</v>
      </c>
      <c r="E20" s="845">
        <f>IF($D$29=0,0,D20/D$29)</f>
        <v>0</v>
      </c>
      <c r="F20" s="842">
        <v>0</v>
      </c>
      <c r="G20" s="843">
        <f>F20-D20</f>
        <v>0</v>
      </c>
      <c r="H20" s="843">
        <f>IFERROR(($I$32*E20),0)</f>
        <v>0</v>
      </c>
      <c r="I20" s="844">
        <v>0</v>
      </c>
      <c r="J20" s="843">
        <f>G20+H20+I20</f>
        <v>0</v>
      </c>
    </row>
    <row r="21" spans="1:11">
      <c r="A21" s="23">
        <v>5</v>
      </c>
      <c r="B21" s="141" t="s">
        <v>545</v>
      </c>
      <c r="C21" s="141"/>
      <c r="D21" s="727">
        <f>SUM(D18:D20)</f>
        <v>0</v>
      </c>
      <c r="E21" s="142"/>
      <c r="F21" s="922">
        <f t="shared" ref="F21:J21" si="1">SUM(F18:F20)</f>
        <v>0</v>
      </c>
      <c r="G21" s="395">
        <f t="shared" si="1"/>
        <v>0</v>
      </c>
      <c r="H21" s="395">
        <f t="shared" si="1"/>
        <v>0</v>
      </c>
      <c r="I21" s="395">
        <f t="shared" si="1"/>
        <v>0</v>
      </c>
      <c r="J21" s="395">
        <f t="shared" si="1"/>
        <v>0</v>
      </c>
    </row>
    <row r="22" spans="1:11">
      <c r="A22" s="23"/>
      <c r="B22" s="135"/>
      <c r="C22" s="135"/>
      <c r="D22" s="728"/>
      <c r="E22" s="136"/>
      <c r="F22" s="138"/>
      <c r="G22" s="137"/>
      <c r="H22" s="137"/>
      <c r="I22" s="137"/>
      <c r="J22" s="137"/>
    </row>
    <row r="23" spans="1:11">
      <c r="A23" s="23" t="s">
        <v>546</v>
      </c>
      <c r="B23" s="837" t="s">
        <v>392</v>
      </c>
      <c r="C23" s="133"/>
      <c r="D23" s="726">
        <v>0</v>
      </c>
      <c r="E23" s="161">
        <f>IF($D$29=0,0,D23/D$29)</f>
        <v>0</v>
      </c>
      <c r="F23" s="139">
        <v>0</v>
      </c>
      <c r="G23" s="137">
        <f>F23-D23</f>
        <v>0</v>
      </c>
      <c r="H23" s="137">
        <f>IFERROR(($I$32*E23),0)</f>
        <v>0</v>
      </c>
      <c r="I23" s="140">
        <v>0</v>
      </c>
      <c r="J23" s="137">
        <f>G23+H23+I23</f>
        <v>0</v>
      </c>
    </row>
    <row r="24" spans="1:11">
      <c r="A24" s="23" t="s">
        <v>547</v>
      </c>
      <c r="B24" s="837" t="s">
        <v>394</v>
      </c>
      <c r="C24" s="143"/>
      <c r="D24" s="729">
        <v>0</v>
      </c>
      <c r="E24" s="161">
        <f>IF($D$29=0,0,D24/D$29)</f>
        <v>0</v>
      </c>
      <c r="F24" s="144">
        <v>0</v>
      </c>
      <c r="G24" s="146">
        <f>F24-D24</f>
        <v>0</v>
      </c>
      <c r="H24" s="146">
        <f>IFERROR(($I$32*E24),0)</f>
        <v>0</v>
      </c>
      <c r="I24" s="147">
        <v>0</v>
      </c>
      <c r="J24" s="146">
        <f>G24+H24+I24</f>
        <v>0</v>
      </c>
    </row>
    <row r="25" spans="1:11">
      <c r="A25" s="23">
        <v>7</v>
      </c>
      <c r="B25" s="141" t="s">
        <v>395</v>
      </c>
      <c r="C25" s="135"/>
      <c r="D25" s="728">
        <f>SUM(D23:D24)</f>
        <v>0</v>
      </c>
      <c r="E25" s="142"/>
      <c r="F25" s="138"/>
      <c r="G25" s="137">
        <f>SUM(G23:G24)</f>
        <v>0</v>
      </c>
      <c r="H25" s="137">
        <f>SUM(H23:H24)</f>
        <v>0</v>
      </c>
      <c r="I25" s="137">
        <f t="shared" ref="I25" si="2">SUM(I23:I24)</f>
        <v>0</v>
      </c>
      <c r="J25" s="137">
        <f>SUM(J23:J24)</f>
        <v>0</v>
      </c>
    </row>
    <row r="26" spans="1:11">
      <c r="A26" s="23"/>
      <c r="B26" s="135"/>
      <c r="C26" s="135"/>
      <c r="D26" s="728"/>
      <c r="E26" s="136"/>
      <c r="F26" s="138"/>
      <c r="G26" s="137"/>
      <c r="H26" s="137"/>
      <c r="I26" s="137"/>
      <c r="J26" s="137"/>
    </row>
    <row r="27" spans="1:11">
      <c r="A27" s="23">
        <v>8</v>
      </c>
      <c r="B27" s="752" t="s">
        <v>396</v>
      </c>
      <c r="C27" s="133"/>
      <c r="D27" s="726">
        <v>0</v>
      </c>
      <c r="E27" s="161">
        <f>IF($D$29=0,0,D27/D$29)</f>
        <v>0</v>
      </c>
      <c r="F27" s="139">
        <v>0</v>
      </c>
      <c r="G27" s="137">
        <f>F27-D27</f>
        <v>0</v>
      </c>
      <c r="H27" s="137">
        <f>IFERROR(($I$32*E27),0)</f>
        <v>0</v>
      </c>
      <c r="I27" s="140">
        <v>0</v>
      </c>
      <c r="J27" s="137">
        <f>G27+H27+I27</f>
        <v>0</v>
      </c>
    </row>
    <row r="28" spans="1:11">
      <c r="A28" s="23"/>
      <c r="B28" s="148"/>
      <c r="C28" s="148"/>
      <c r="D28" s="730"/>
      <c r="E28" s="149"/>
      <c r="F28" s="145"/>
      <c r="G28" s="146"/>
      <c r="H28" s="146"/>
      <c r="I28" s="146"/>
      <c r="J28" s="146"/>
    </row>
    <row r="29" spans="1:11" s="153" customFormat="1">
      <c r="A29" s="150">
        <v>9</v>
      </c>
      <c r="B29" s="755" t="s">
        <v>548</v>
      </c>
      <c r="C29" s="151"/>
      <c r="D29" s="398">
        <f>D16+D21+D25+D27</f>
        <v>0</v>
      </c>
      <c r="E29" s="152">
        <f>SUM(E16:E28)</f>
        <v>0</v>
      </c>
      <c r="F29" s="398">
        <f t="shared" ref="F29:J29" si="3">F16+F21+F25+F27</f>
        <v>0</v>
      </c>
      <c r="G29" s="398">
        <f t="shared" si="3"/>
        <v>0</v>
      </c>
      <c r="H29" s="398">
        <f t="shared" si="3"/>
        <v>0</v>
      </c>
      <c r="I29" s="398">
        <f t="shared" si="3"/>
        <v>0</v>
      </c>
      <c r="J29" s="398">
        <f t="shared" si="3"/>
        <v>0</v>
      </c>
    </row>
    <row r="30" spans="1:11" ht="7.5" customHeight="1">
      <c r="A30" s="23"/>
      <c r="B30" s="9"/>
      <c r="C30" s="9"/>
      <c r="D30" s="9"/>
      <c r="E30" s="9"/>
      <c r="F30" s="9"/>
      <c r="G30" s="9"/>
      <c r="H30" s="399"/>
      <c r="I30" s="399"/>
      <c r="J30" s="399"/>
      <c r="K30" s="399"/>
    </row>
    <row r="31" spans="1:11" ht="7.5" customHeight="1">
      <c r="A31" s="23"/>
      <c r="B31" s="9"/>
      <c r="C31" s="9"/>
      <c r="D31" s="9"/>
      <c r="E31" s="9"/>
      <c r="F31" s="9"/>
      <c r="G31" s="9"/>
      <c r="H31" s="9"/>
      <c r="I31" s="9"/>
      <c r="J31" s="9"/>
      <c r="K31" s="9"/>
    </row>
    <row r="32" spans="1:11">
      <c r="A32" s="23">
        <v>10</v>
      </c>
      <c r="B32" s="9"/>
      <c r="C32" s="9"/>
      <c r="D32" s="9"/>
      <c r="E32" s="9"/>
      <c r="F32" s="9"/>
      <c r="H32" s="198" t="s">
        <v>549</v>
      </c>
      <c r="I32" s="400">
        <f>+'Att 6 - Interest on True-up'!H57</f>
        <v>0</v>
      </c>
      <c r="J32" s="9"/>
      <c r="K32" s="9"/>
    </row>
    <row r="33" spans="1:12">
      <c r="A33" s="23"/>
      <c r="B33" s="9"/>
      <c r="C33" s="9"/>
      <c r="D33" s="9"/>
      <c r="E33" s="9"/>
      <c r="F33" s="9"/>
      <c r="G33" s="9"/>
      <c r="H33" s="9"/>
      <c r="I33" s="9"/>
      <c r="J33" s="9"/>
      <c r="K33" s="9"/>
    </row>
    <row r="34" spans="1:12">
      <c r="A34" s="23"/>
      <c r="B34" s="9"/>
      <c r="C34" s="9"/>
      <c r="D34" s="9"/>
      <c r="E34" s="9"/>
      <c r="F34" s="9"/>
      <c r="G34" s="9"/>
      <c r="H34" s="9"/>
      <c r="I34" s="9"/>
      <c r="J34" s="9"/>
      <c r="K34" s="9"/>
    </row>
    <row r="35" spans="1:12">
      <c r="A35" s="155" t="s">
        <v>550</v>
      </c>
      <c r="B35" s="9"/>
      <c r="C35" s="9"/>
      <c r="D35" s="9"/>
      <c r="E35" s="9"/>
      <c r="F35" s="9"/>
      <c r="G35" s="9"/>
      <c r="H35" s="9"/>
      <c r="I35" s="9"/>
      <c r="J35" s="9"/>
      <c r="K35" s="9"/>
      <c r="L35" s="9"/>
    </row>
    <row r="36" spans="1:12">
      <c r="A36" s="23"/>
      <c r="B36" s="128" t="s">
        <v>269</v>
      </c>
      <c r="C36" s="128"/>
      <c r="D36" s="128" t="s">
        <v>271</v>
      </c>
      <c r="E36" s="9"/>
      <c r="F36" s="9"/>
      <c r="G36" s="9"/>
      <c r="H36" s="9"/>
      <c r="I36" s="9"/>
      <c r="J36" s="9"/>
      <c r="K36" s="9"/>
      <c r="L36" s="9"/>
    </row>
    <row r="37" spans="1:12" ht="24">
      <c r="A37" s="23"/>
      <c r="B37" s="838" t="s">
        <v>551</v>
      </c>
      <c r="C37" s="331" t="s">
        <v>44</v>
      </c>
      <c r="D37" s="131" t="s">
        <v>552</v>
      </c>
      <c r="E37" s="9"/>
      <c r="F37" s="9"/>
      <c r="G37" s="9"/>
      <c r="H37" s="9"/>
      <c r="I37" s="9"/>
      <c r="J37" s="9"/>
      <c r="K37" s="9"/>
      <c r="L37" s="9"/>
    </row>
    <row r="38" spans="1:12" ht="24">
      <c r="A38" s="23">
        <v>11</v>
      </c>
      <c r="B38" s="846" t="s">
        <v>553</v>
      </c>
      <c r="C38" s="847" t="s">
        <v>554</v>
      </c>
      <c r="D38" s="134">
        <f>'Att 8 - Prior Period Adj'!F30</f>
        <v>0</v>
      </c>
      <c r="E38" s="9"/>
      <c r="F38" s="9"/>
      <c r="G38" s="9"/>
      <c r="H38" s="9"/>
      <c r="I38" s="9"/>
      <c r="J38" s="9"/>
      <c r="K38" s="9"/>
      <c r="L38" s="9"/>
    </row>
    <row r="39" spans="1:12">
      <c r="A39" s="23"/>
      <c r="B39" s="157"/>
      <c r="C39" s="148"/>
      <c r="D39" s="148"/>
      <c r="E39" s="9"/>
      <c r="F39" s="9"/>
      <c r="G39" s="9"/>
      <c r="H39" s="9"/>
      <c r="I39" s="9"/>
      <c r="J39" s="9"/>
      <c r="K39" s="9"/>
      <c r="L39" s="9"/>
    </row>
    <row r="40" spans="1:12">
      <c r="A40" s="23"/>
      <c r="B40" s="9"/>
      <c r="C40" s="9"/>
      <c r="D40" s="9"/>
      <c r="E40" s="9"/>
      <c r="F40" s="9"/>
      <c r="G40" s="9"/>
      <c r="H40" s="9"/>
      <c r="I40" s="9"/>
      <c r="J40" s="9"/>
      <c r="K40" s="9"/>
      <c r="L40" s="9"/>
    </row>
    <row r="41" spans="1:12">
      <c r="A41" s="83" t="s">
        <v>435</v>
      </c>
      <c r="B41" s="9"/>
      <c r="C41" s="9"/>
      <c r="D41" s="9"/>
      <c r="E41" s="9"/>
      <c r="F41" s="9"/>
      <c r="G41" s="9"/>
      <c r="H41" s="9"/>
      <c r="I41" s="9"/>
      <c r="J41" s="9"/>
      <c r="K41" s="9"/>
      <c r="L41" s="9"/>
    </row>
    <row r="42" spans="1:12">
      <c r="A42" s="38" t="s">
        <v>555</v>
      </c>
      <c r="B42" s="1012" t="s">
        <v>556</v>
      </c>
      <c r="C42" s="1012"/>
      <c r="D42" s="1012"/>
      <c r="E42" s="1012"/>
      <c r="F42" s="1012"/>
      <c r="G42" s="1012"/>
      <c r="H42" s="1012"/>
      <c r="I42" s="1012"/>
      <c r="J42" s="1012"/>
      <c r="K42" s="1012"/>
      <c r="L42" s="1012"/>
    </row>
    <row r="43" spans="1:12">
      <c r="A43" s="38" t="s">
        <v>557</v>
      </c>
      <c r="B43" s="1021" t="s">
        <v>558</v>
      </c>
      <c r="C43" s="1021"/>
      <c r="D43" s="1021"/>
      <c r="E43" s="1021"/>
      <c r="F43" s="1021"/>
      <c r="G43" s="1021"/>
      <c r="H43" s="1021"/>
      <c r="I43" s="1021"/>
      <c r="J43" s="1021"/>
      <c r="K43" s="1021"/>
      <c r="L43" s="1021"/>
    </row>
    <row r="44" spans="1:12" ht="24" customHeight="1">
      <c r="A44" s="38" t="s">
        <v>559</v>
      </c>
      <c r="B44" s="1016" t="s">
        <v>560</v>
      </c>
      <c r="C44" s="1016"/>
      <c r="D44" s="1016"/>
      <c r="E44" s="1016"/>
      <c r="F44" s="1016"/>
      <c r="G44" s="1016"/>
      <c r="H44" s="1016"/>
      <c r="I44" s="1016"/>
      <c r="J44" s="1016"/>
      <c r="K44" s="1016"/>
      <c r="L44" s="1016"/>
    </row>
    <row r="45" spans="1:12">
      <c r="A45" s="38" t="s">
        <v>561</v>
      </c>
      <c r="B45" s="1012" t="s">
        <v>562</v>
      </c>
      <c r="C45" s="1012"/>
      <c r="D45" s="1012"/>
      <c r="E45" s="1012"/>
      <c r="F45" s="1012"/>
      <c r="G45" s="1012"/>
      <c r="H45" s="1012"/>
      <c r="I45" s="1012"/>
      <c r="J45" s="1012"/>
      <c r="K45" s="1012"/>
      <c r="L45" s="1012"/>
    </row>
    <row r="46" spans="1:12">
      <c r="A46" s="9"/>
      <c r="B46" s="9"/>
      <c r="C46" s="9"/>
      <c r="D46" s="9"/>
      <c r="E46" s="9"/>
      <c r="F46" s="9"/>
      <c r="G46" s="9"/>
      <c r="H46" s="9"/>
      <c r="I46" s="9"/>
      <c r="J46" s="9"/>
      <c r="K46" s="9"/>
      <c r="L46" s="9"/>
    </row>
    <row r="47" spans="1:12">
      <c r="A47" s="9"/>
      <c r="B47" s="9"/>
      <c r="C47" s="9"/>
      <c r="D47" s="9"/>
      <c r="E47" s="9"/>
      <c r="F47" s="9"/>
      <c r="G47" s="9"/>
      <c r="H47" s="9"/>
      <c r="I47" s="9"/>
      <c r="J47" s="9"/>
      <c r="K47" s="9"/>
      <c r="L47" s="9"/>
    </row>
    <row r="48" spans="1:12">
      <c r="A48" s="9"/>
      <c r="B48" s="9"/>
      <c r="C48" s="9"/>
      <c r="D48" s="9"/>
      <c r="E48" s="9"/>
      <c r="F48" s="9"/>
      <c r="G48" s="9"/>
      <c r="H48" s="9"/>
      <c r="I48" s="9"/>
      <c r="J48" s="9"/>
      <c r="K48" s="9"/>
      <c r="L48" s="9"/>
    </row>
  </sheetData>
  <mergeCells count="19">
    <mergeCell ref="D13:D14"/>
    <mergeCell ref="B45:L45"/>
    <mergeCell ref="B42:L42"/>
    <mergeCell ref="B43:L43"/>
    <mergeCell ref="B44:L44"/>
    <mergeCell ref="H13:H14"/>
    <mergeCell ref="I13:I14"/>
    <mergeCell ref="J13:J14"/>
    <mergeCell ref="E13:E14"/>
    <mergeCell ref="F13:F14"/>
    <mergeCell ref="G13:G14"/>
    <mergeCell ref="D10:E12"/>
    <mergeCell ref="F10:F12"/>
    <mergeCell ref="G10:J12"/>
    <mergeCell ref="A3:L3"/>
    <mergeCell ref="A5:L5"/>
    <mergeCell ref="B7:L7"/>
    <mergeCell ref="B8:L8"/>
    <mergeCell ref="A4:L4"/>
  </mergeCells>
  <phoneticPr fontId="0" type="noConversion"/>
  <pageMargins left="0.5" right="0.5" top="0.75" bottom="0.75" header="0.3" footer="0.3"/>
  <pageSetup scale="73" orientation="landscape" verticalDpi="1200" r:id="rId1"/>
  <rowBreaks count="1" manualBreakCount="1">
    <brk id="45" max="11"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Y106"/>
  <sheetViews>
    <sheetView view="pageBreakPreview" zoomScale="110" zoomScaleNormal="100" zoomScaleSheetLayoutView="110" workbookViewId="0"/>
  </sheetViews>
  <sheetFormatPr defaultColWidth="9.33203125" defaultRowHeight="12"/>
  <cols>
    <col min="1" max="1" width="5.83203125" style="120" customWidth="1"/>
    <col min="2" max="2" width="15.33203125" style="120" customWidth="1"/>
    <col min="3" max="3" width="10.83203125" style="120" customWidth="1"/>
    <col min="4" max="4" width="15.1640625" style="120" bestFit="1" customWidth="1"/>
    <col min="5" max="5" width="15" style="120" customWidth="1"/>
    <col min="6" max="6" width="15.83203125" style="120" customWidth="1"/>
    <col min="7" max="8" width="18" style="120" customWidth="1"/>
    <col min="9" max="9" width="17.83203125" style="120" customWidth="1"/>
    <col min="10" max="10" width="16.83203125" style="120" customWidth="1"/>
    <col min="11" max="11" width="17" style="120" customWidth="1"/>
    <col min="12" max="12" width="9.33203125" style="120"/>
    <col min="13" max="13" width="10.5" style="120" bestFit="1" customWidth="1"/>
    <col min="14" max="16384" width="9.33203125" style="120"/>
  </cols>
  <sheetData>
    <row r="1" spans="1:103">
      <c r="A1" s="123"/>
      <c r="B1" s="123"/>
      <c r="C1" s="123"/>
      <c r="D1" s="1"/>
      <c r="E1" s="1"/>
      <c r="F1" s="1"/>
      <c r="G1" s="1"/>
      <c r="H1" s="1"/>
      <c r="I1" s="1"/>
      <c r="J1" s="1"/>
      <c r="K1" s="39" t="s">
        <v>563</v>
      </c>
      <c r="L1" s="8"/>
    </row>
    <row r="2" spans="1:103">
      <c r="A2" s="123"/>
      <c r="B2" s="123"/>
      <c r="C2" s="123"/>
      <c r="D2" s="1"/>
      <c r="E2" s="1"/>
      <c r="F2" s="1"/>
      <c r="G2" s="1"/>
      <c r="H2" s="1"/>
      <c r="I2" s="1"/>
      <c r="J2" s="1"/>
      <c r="K2" s="104" t="str">
        <f>'Appendix III'!$M$5&amp;" "&amp;'Appendix III'!$M$6</f>
        <v>For the 12 months ended 12/31/2026</v>
      </c>
      <c r="L2" s="8"/>
    </row>
    <row r="3" spans="1:103">
      <c r="A3" s="1001" t="s">
        <v>564</v>
      </c>
      <c r="B3" s="1001"/>
      <c r="C3" s="1001"/>
      <c r="D3" s="1001"/>
      <c r="E3" s="1001"/>
      <c r="F3" s="1001"/>
      <c r="G3" s="1001"/>
      <c r="H3" s="1001"/>
      <c r="I3" s="1001"/>
      <c r="J3" s="1001"/>
      <c r="K3" s="1001"/>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row>
    <row r="4" spans="1:103">
      <c r="A4" s="1001" t="s">
        <v>15</v>
      </c>
      <c r="B4" s="1001"/>
      <c r="C4" s="1001"/>
      <c r="D4" s="1001"/>
      <c r="E4" s="1001"/>
      <c r="F4" s="1001"/>
      <c r="G4" s="1001"/>
      <c r="H4" s="1001"/>
      <c r="I4" s="1001"/>
      <c r="J4" s="1001"/>
      <c r="K4" s="1001"/>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row>
    <row r="5" spans="1:103">
      <c r="A5" s="1002" t="s">
        <v>3</v>
      </c>
      <c r="B5" s="1003"/>
      <c r="C5" s="1003"/>
      <c r="D5" s="1003"/>
      <c r="E5" s="1003"/>
      <c r="F5" s="1003"/>
      <c r="G5" s="1003"/>
      <c r="H5" s="1003"/>
      <c r="I5" s="1003"/>
      <c r="J5" s="1003"/>
      <c r="K5" s="1003"/>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row>
    <row r="6" spans="1:103">
      <c r="A6" s="29"/>
      <c r="B6" s="29"/>
      <c r="C6" s="29"/>
      <c r="D6" s="29"/>
      <c r="E6" s="29"/>
      <c r="F6" s="29"/>
      <c r="G6" s="29"/>
      <c r="H6" s="29"/>
      <c r="I6" s="29"/>
      <c r="J6" s="29"/>
      <c r="K6" s="29"/>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row>
    <row r="7" spans="1:103">
      <c r="A7" s="162"/>
      <c r="B7" s="162"/>
      <c r="C7" s="162"/>
      <c r="D7" s="1025" t="s">
        <v>565</v>
      </c>
      <c r="E7" s="1025"/>
      <c r="F7" s="162" t="s">
        <v>119</v>
      </c>
      <c r="G7" s="162" t="s">
        <v>566</v>
      </c>
      <c r="H7" s="1025" t="s">
        <v>567</v>
      </c>
      <c r="I7" s="1025"/>
      <c r="J7" s="1025" t="s">
        <v>568</v>
      </c>
      <c r="K7" s="1025"/>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row>
    <row r="8" spans="1:103" ht="24">
      <c r="A8" s="163" t="s">
        <v>569</v>
      </c>
      <c r="B8" s="164" t="s">
        <v>570</v>
      </c>
      <c r="C8" s="164"/>
      <c r="D8" s="164" t="s">
        <v>72</v>
      </c>
      <c r="E8" s="164" t="s">
        <v>571</v>
      </c>
      <c r="F8" s="164" t="s">
        <v>572</v>
      </c>
      <c r="G8" s="164" t="s">
        <v>573</v>
      </c>
      <c r="H8" s="164" t="s">
        <v>574</v>
      </c>
      <c r="I8" s="164" t="s">
        <v>575</v>
      </c>
      <c r="J8" s="164" t="s">
        <v>72</v>
      </c>
      <c r="K8" s="164" t="s">
        <v>571</v>
      </c>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row>
    <row r="9" spans="1:103">
      <c r="A9" s="1"/>
      <c r="B9" s="25" t="s">
        <v>576</v>
      </c>
      <c r="C9" s="25"/>
      <c r="D9" s="25" t="s">
        <v>577</v>
      </c>
      <c r="E9" s="165" t="s">
        <v>578</v>
      </c>
      <c r="F9" s="25" t="s">
        <v>579</v>
      </c>
      <c r="G9" s="25" t="s">
        <v>580</v>
      </c>
      <c r="H9" s="25" t="s">
        <v>581</v>
      </c>
      <c r="I9" s="25" t="s">
        <v>582</v>
      </c>
      <c r="J9" s="25" t="s">
        <v>583</v>
      </c>
      <c r="K9" s="25" t="s">
        <v>584</v>
      </c>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row>
    <row r="10" spans="1:103" ht="48">
      <c r="A10" s="1"/>
      <c r="B10" s="130" t="s">
        <v>585</v>
      </c>
      <c r="C10" s="130"/>
      <c r="D10" s="150" t="s">
        <v>586</v>
      </c>
      <c r="E10" s="150" t="s">
        <v>587</v>
      </c>
      <c r="F10" s="150" t="s">
        <v>588</v>
      </c>
      <c r="G10" s="166" t="s">
        <v>589</v>
      </c>
      <c r="H10" s="150" t="s">
        <v>590</v>
      </c>
      <c r="I10" s="150" t="s">
        <v>591</v>
      </c>
      <c r="J10" s="166" t="s">
        <v>592</v>
      </c>
      <c r="K10" s="150" t="s">
        <v>593</v>
      </c>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row>
    <row r="11" spans="1:103">
      <c r="A11" s="130">
        <v>1</v>
      </c>
      <c r="B11" s="1" t="s">
        <v>594</v>
      </c>
      <c r="C11" s="122">
        <v>2025</v>
      </c>
      <c r="D11" s="332">
        <v>80042411.840000004</v>
      </c>
      <c r="E11" s="332">
        <v>544185.24</v>
      </c>
      <c r="F11" s="503">
        <f>F54</f>
        <v>0</v>
      </c>
      <c r="G11" s="332">
        <v>0</v>
      </c>
      <c r="H11" s="332">
        <v>949602.23</v>
      </c>
      <c r="I11" s="332">
        <v>106045.26650000001</v>
      </c>
      <c r="J11" s="332">
        <v>1592021.4660958177</v>
      </c>
      <c r="K11" s="332">
        <v>180438.22520000002</v>
      </c>
      <c r="L11" s="8"/>
      <c r="M11" s="112"/>
      <c r="N11" s="112"/>
      <c r="O11" s="112"/>
      <c r="P11" s="112"/>
      <c r="Q11" s="112"/>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row>
    <row r="12" spans="1:103">
      <c r="A12" s="130">
        <v>2</v>
      </c>
      <c r="B12" s="1" t="s">
        <v>595</v>
      </c>
      <c r="C12" s="122">
        <f>C11+1</f>
        <v>2026</v>
      </c>
      <c r="D12" s="332">
        <v>80042411.840000004</v>
      </c>
      <c r="E12" s="332">
        <v>544185.24</v>
      </c>
      <c r="F12" s="503">
        <f t="shared" ref="F12:F23" si="0">F55</f>
        <v>0</v>
      </c>
      <c r="G12" s="332">
        <v>0</v>
      </c>
      <c r="H12" s="332">
        <v>949602.23</v>
      </c>
      <c r="I12" s="332">
        <v>106212.75497500002</v>
      </c>
      <c r="J12" s="332">
        <v>1765805.2955291511</v>
      </c>
      <c r="K12" s="332">
        <v>189107.42224000001</v>
      </c>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row>
    <row r="13" spans="1:103">
      <c r="A13" s="130">
        <v>3</v>
      </c>
      <c r="B13" s="1" t="s">
        <v>596</v>
      </c>
      <c r="C13" s="122">
        <f>C12</f>
        <v>2026</v>
      </c>
      <c r="D13" s="332">
        <v>80042411.840000004</v>
      </c>
      <c r="E13" s="332">
        <v>544185.24</v>
      </c>
      <c r="F13" s="503">
        <f t="shared" si="0"/>
        <v>0</v>
      </c>
      <c r="G13" s="332">
        <v>0</v>
      </c>
      <c r="H13" s="332">
        <v>949602.23</v>
      </c>
      <c r="I13" s="332">
        <v>315018.32789583335</v>
      </c>
      <c r="J13" s="332">
        <v>1939589.1249624845</v>
      </c>
      <c r="K13" s="332">
        <v>197776.61928000001</v>
      </c>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row>
    <row r="14" spans="1:103">
      <c r="A14" s="130">
        <v>4</v>
      </c>
      <c r="B14" s="1" t="s">
        <v>597</v>
      </c>
      <c r="C14" s="122">
        <f t="shared" ref="C14:C23" si="1">C13</f>
        <v>2026</v>
      </c>
      <c r="D14" s="332">
        <v>196578411.83000004</v>
      </c>
      <c r="E14" s="332">
        <v>544185.24</v>
      </c>
      <c r="F14" s="503">
        <f t="shared" si="0"/>
        <v>0</v>
      </c>
      <c r="G14" s="332">
        <v>0</v>
      </c>
      <c r="H14" s="332">
        <v>1649254.23</v>
      </c>
      <c r="I14" s="332">
        <v>347863.57420000003</v>
      </c>
      <c r="J14" s="332">
        <v>2237191.9687742284</v>
      </c>
      <c r="K14" s="332">
        <v>206445.81632000001</v>
      </c>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row>
    <row r="15" spans="1:103">
      <c r="A15" s="130">
        <v>5</v>
      </c>
      <c r="B15" s="1" t="s">
        <v>598</v>
      </c>
      <c r="C15" s="122">
        <f t="shared" si="1"/>
        <v>2026</v>
      </c>
      <c r="D15" s="332">
        <v>197006983.26000005</v>
      </c>
      <c r="E15" s="332">
        <v>544185.24</v>
      </c>
      <c r="F15" s="503">
        <f t="shared" si="0"/>
        <v>0</v>
      </c>
      <c r="G15" s="332">
        <v>0</v>
      </c>
      <c r="H15" s="332">
        <v>1649254.23</v>
      </c>
      <c r="I15" s="332">
        <v>309078.21210416668</v>
      </c>
      <c r="J15" s="332">
        <v>2659087.0412516748</v>
      </c>
      <c r="K15" s="332">
        <v>215115.01336000001</v>
      </c>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row>
    <row r="16" spans="1:103">
      <c r="A16" s="130">
        <v>6</v>
      </c>
      <c r="B16" s="1" t="s">
        <v>599</v>
      </c>
      <c r="C16" s="122">
        <f t="shared" si="1"/>
        <v>2026</v>
      </c>
      <c r="D16" s="332">
        <v>197435554.69000006</v>
      </c>
      <c r="E16" s="332">
        <v>544185.24</v>
      </c>
      <c r="F16" s="503">
        <f t="shared" si="0"/>
        <v>0</v>
      </c>
      <c r="G16" s="332">
        <v>0</v>
      </c>
      <c r="H16" s="332">
        <v>1649254.23</v>
      </c>
      <c r="I16" s="332">
        <v>270292.85000833333</v>
      </c>
      <c r="J16" s="332">
        <v>3081928.5423037042</v>
      </c>
      <c r="K16" s="332">
        <v>223784.21040000001</v>
      </c>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c r="A17" s="130">
        <v>7</v>
      </c>
      <c r="B17" s="1" t="s">
        <v>600</v>
      </c>
      <c r="C17" s="122">
        <f t="shared" si="1"/>
        <v>2026</v>
      </c>
      <c r="D17" s="332">
        <v>197864126.12000006</v>
      </c>
      <c r="E17" s="332">
        <v>544185.24</v>
      </c>
      <c r="F17" s="503">
        <f t="shared" si="0"/>
        <v>0</v>
      </c>
      <c r="G17" s="332">
        <v>0</v>
      </c>
      <c r="H17" s="332">
        <v>1999254.23</v>
      </c>
      <c r="I17" s="332">
        <v>231507.48791250002</v>
      </c>
      <c r="J17" s="332">
        <v>3505716.4719303171</v>
      </c>
      <c r="K17" s="332">
        <v>232453.40744000001</v>
      </c>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row>
    <row r="18" spans="1:103">
      <c r="A18" s="130">
        <v>8</v>
      </c>
      <c r="B18" s="1" t="s">
        <v>601</v>
      </c>
      <c r="C18" s="122">
        <f t="shared" si="1"/>
        <v>2026</v>
      </c>
      <c r="D18" s="332">
        <v>198292697.55000007</v>
      </c>
      <c r="E18" s="332">
        <v>544185.24</v>
      </c>
      <c r="F18" s="503">
        <f t="shared" si="0"/>
        <v>0</v>
      </c>
      <c r="G18" s="332">
        <v>0</v>
      </c>
      <c r="H18" s="332">
        <v>1999254.23</v>
      </c>
      <c r="I18" s="332">
        <v>238581.87290566668</v>
      </c>
      <c r="J18" s="332">
        <v>3930450.8301315135</v>
      </c>
      <c r="K18" s="332">
        <v>241122.60448000001</v>
      </c>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row>
    <row r="19" spans="1:103">
      <c r="A19" s="130">
        <v>9</v>
      </c>
      <c r="B19" s="1" t="s">
        <v>602</v>
      </c>
      <c r="C19" s="122">
        <f t="shared" si="1"/>
        <v>2026</v>
      </c>
      <c r="D19" s="332">
        <v>198721268.98000008</v>
      </c>
      <c r="E19" s="332">
        <v>544185.24</v>
      </c>
      <c r="F19" s="503">
        <f t="shared" si="0"/>
        <v>0</v>
      </c>
      <c r="G19" s="332">
        <v>0</v>
      </c>
      <c r="H19" s="332">
        <v>1999254.23</v>
      </c>
      <c r="I19" s="332">
        <v>199460.13124683333</v>
      </c>
      <c r="J19" s="332">
        <v>4356131.616907293</v>
      </c>
      <c r="K19" s="332">
        <v>249791.80152000001</v>
      </c>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row>
    <row r="20" spans="1:103">
      <c r="A20" s="130">
        <v>10</v>
      </c>
      <c r="B20" s="1" t="s">
        <v>603</v>
      </c>
      <c r="C20" s="122">
        <f t="shared" si="1"/>
        <v>2026</v>
      </c>
      <c r="D20" s="332">
        <v>199149840.41000009</v>
      </c>
      <c r="E20" s="332">
        <v>544185.24</v>
      </c>
      <c r="F20" s="503">
        <f t="shared" si="0"/>
        <v>0</v>
      </c>
      <c r="G20" s="332">
        <v>0</v>
      </c>
      <c r="H20" s="332">
        <v>1999254.23</v>
      </c>
      <c r="I20" s="332">
        <v>160338.38958799999</v>
      </c>
      <c r="J20" s="332">
        <v>4782758.8322576564</v>
      </c>
      <c r="K20" s="332">
        <v>258460.99856000001</v>
      </c>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row>
    <row r="21" spans="1:103">
      <c r="A21" s="130">
        <v>11</v>
      </c>
      <c r="B21" s="1" t="s">
        <v>604</v>
      </c>
      <c r="C21" s="122">
        <f t="shared" si="1"/>
        <v>2026</v>
      </c>
      <c r="D21" s="332">
        <v>199578411.83000007</v>
      </c>
      <c r="E21" s="332">
        <v>544185.24</v>
      </c>
      <c r="F21" s="503">
        <f t="shared" si="0"/>
        <v>0</v>
      </c>
      <c r="G21" s="332">
        <v>0</v>
      </c>
      <c r="H21" s="332">
        <v>1999254.23</v>
      </c>
      <c r="I21" s="332">
        <v>121216.64792916666</v>
      </c>
      <c r="J21" s="332">
        <v>5210332.4761715606</v>
      </c>
      <c r="K21" s="332">
        <v>267130.19559999998</v>
      </c>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row>
    <row r="22" spans="1:103">
      <c r="A22" s="130">
        <v>12</v>
      </c>
      <c r="B22" s="1" t="s">
        <v>605</v>
      </c>
      <c r="C22" s="122">
        <f t="shared" si="1"/>
        <v>2026</v>
      </c>
      <c r="D22" s="332">
        <v>199578411.83000007</v>
      </c>
      <c r="E22" s="332">
        <v>544185.24</v>
      </c>
      <c r="F22" s="503">
        <f t="shared" si="0"/>
        <v>0</v>
      </c>
      <c r="G22" s="332">
        <v>0</v>
      </c>
      <c r="H22" s="332">
        <v>1999254.23</v>
      </c>
      <c r="I22" s="332">
        <v>129330.44577200332</v>
      </c>
      <c r="J22" s="332">
        <v>5638379.3343617152</v>
      </c>
      <c r="K22" s="332">
        <v>275799.39263999998</v>
      </c>
      <c r="L22" s="8"/>
      <c r="M22" s="25"/>
      <c r="N22" s="25"/>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row>
    <row r="23" spans="1:103">
      <c r="A23" s="130">
        <v>13</v>
      </c>
      <c r="B23" s="1" t="s">
        <v>594</v>
      </c>
      <c r="C23" s="122">
        <f t="shared" si="1"/>
        <v>2026</v>
      </c>
      <c r="D23" s="332">
        <v>199578411.83000007</v>
      </c>
      <c r="E23" s="332">
        <v>544185.24</v>
      </c>
      <c r="F23" s="503">
        <f t="shared" si="0"/>
        <v>0</v>
      </c>
      <c r="G23" s="332">
        <v>0</v>
      </c>
      <c r="H23" s="332">
        <v>1999254.23</v>
      </c>
      <c r="I23" s="332">
        <v>89862.233163280005</v>
      </c>
      <c r="J23" s="332">
        <v>6066426.1925518699</v>
      </c>
      <c r="K23" s="332">
        <v>284468.58967999998</v>
      </c>
      <c r="L23" s="8"/>
      <c r="M23" s="853"/>
      <c r="N23" s="853"/>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row>
    <row r="24" spans="1:103" ht="36.75" thickBot="1">
      <c r="A24" s="130">
        <v>14</v>
      </c>
      <c r="B24" s="168" t="s">
        <v>606</v>
      </c>
      <c r="C24" s="168"/>
      <c r="D24" s="333">
        <f t="shared" ref="D24:K24" si="2">AVERAGE(D11:D23)</f>
        <v>171070104.14230776</v>
      </c>
      <c r="E24" s="333">
        <f t="shared" si="2"/>
        <v>544185.24000000011</v>
      </c>
      <c r="F24" s="333">
        <f t="shared" si="2"/>
        <v>0</v>
      </c>
      <c r="G24" s="333">
        <f t="shared" si="2"/>
        <v>0</v>
      </c>
      <c r="H24" s="333">
        <f t="shared" si="2"/>
        <v>1676257.6146153847</v>
      </c>
      <c r="I24" s="333">
        <f t="shared" si="2"/>
        <v>201908.32263082947</v>
      </c>
      <c r="J24" s="333">
        <f t="shared" si="2"/>
        <v>3597370.7071714606</v>
      </c>
      <c r="K24" s="333">
        <f t="shared" si="2"/>
        <v>232453.40744000007</v>
      </c>
      <c r="L24" s="112"/>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row>
    <row r="25" spans="1:103" ht="12.75" thickTop="1">
      <c r="A25" s="1"/>
      <c r="B25" s="1"/>
      <c r="C25" s="1"/>
      <c r="D25" s="1"/>
      <c r="E25" s="1"/>
      <c r="F25" s="1"/>
      <c r="G25" s="1"/>
      <c r="H25" s="1"/>
      <c r="I25" s="1"/>
      <c r="J25" s="1"/>
      <c r="K25" s="1"/>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row>
    <row r="26" spans="1:103">
      <c r="A26" s="1023" t="s">
        <v>607</v>
      </c>
      <c r="B26" s="1023"/>
      <c r="C26" s="1023"/>
      <c r="D26" s="1023"/>
      <c r="E26" s="1023"/>
      <c r="F26" s="1023"/>
      <c r="G26" s="1023"/>
      <c r="H26" s="1023"/>
      <c r="I26" s="1023"/>
      <c r="J26" s="1023"/>
      <c r="K26" s="1023"/>
      <c r="L26" s="8"/>
      <c r="M26" s="8"/>
      <c r="N26" s="457"/>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row>
    <row r="27" spans="1:103" ht="36">
      <c r="A27" s="1"/>
      <c r="B27" s="164" t="s">
        <v>570</v>
      </c>
      <c r="C27" s="164"/>
      <c r="D27" s="164" t="s">
        <v>121</v>
      </c>
      <c r="E27" s="164" t="s">
        <v>123</v>
      </c>
      <c r="F27" s="1"/>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row>
    <row r="28" spans="1:103">
      <c r="A28" s="1"/>
      <c r="B28" s="497" t="s">
        <v>608</v>
      </c>
      <c r="C28" s="497"/>
      <c r="D28" s="497" t="s">
        <v>609</v>
      </c>
      <c r="E28" s="498" t="s">
        <v>610</v>
      </c>
      <c r="F28" s="37"/>
      <c r="G28" s="8"/>
      <c r="H28" s="8"/>
      <c r="I28" s="8"/>
      <c r="J28" s="8"/>
      <c r="K28" s="8"/>
      <c r="L28" s="8"/>
      <c r="M28" s="112"/>
      <c r="N28" s="456"/>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row>
    <row r="29" spans="1:103">
      <c r="A29" s="1"/>
      <c r="B29" s="130" t="s">
        <v>585</v>
      </c>
      <c r="C29" s="130"/>
      <c r="D29" s="164" t="s">
        <v>611</v>
      </c>
      <c r="E29" s="164" t="s">
        <v>107</v>
      </c>
      <c r="F29" s="1"/>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row>
    <row r="30" spans="1:103">
      <c r="A30" s="23">
        <v>15</v>
      </c>
      <c r="B30" s="1" t="s">
        <v>594</v>
      </c>
      <c r="C30" s="122">
        <f t="shared" ref="C30:C42" si="3">C11</f>
        <v>2025</v>
      </c>
      <c r="D30" s="332">
        <v>1880884.9825000002</v>
      </c>
      <c r="E30" s="167">
        <v>0</v>
      </c>
      <c r="F30" s="1"/>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row>
    <row r="31" spans="1:103">
      <c r="A31" s="23">
        <v>16</v>
      </c>
      <c r="B31" s="1" t="s">
        <v>595</v>
      </c>
      <c r="C31" s="122">
        <f t="shared" si="3"/>
        <v>2026</v>
      </c>
      <c r="D31" s="332">
        <v>1847437.1166666669</v>
      </c>
      <c r="E31" s="167">
        <v>0</v>
      </c>
      <c r="F31" s="1"/>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row>
    <row r="32" spans="1:103">
      <c r="A32" s="23">
        <v>17</v>
      </c>
      <c r="B32" s="1" t="s">
        <v>596</v>
      </c>
      <c r="C32" s="122">
        <f t="shared" si="3"/>
        <v>2026</v>
      </c>
      <c r="D32" s="332">
        <v>1813989.2508333337</v>
      </c>
      <c r="E32" s="167">
        <v>0</v>
      </c>
      <c r="F32" s="1"/>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row>
    <row r="33" spans="1:103">
      <c r="A33" s="23">
        <v>18</v>
      </c>
      <c r="B33" s="1" t="s">
        <v>597</v>
      </c>
      <c r="C33" s="122">
        <f t="shared" si="3"/>
        <v>2026</v>
      </c>
      <c r="D33" s="332">
        <v>1780541.3850000005</v>
      </c>
      <c r="E33" s="167">
        <v>0</v>
      </c>
      <c r="F33" s="1"/>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row>
    <row r="34" spans="1:103">
      <c r="A34" s="23">
        <v>19</v>
      </c>
      <c r="B34" s="1" t="s">
        <v>598</v>
      </c>
      <c r="C34" s="122">
        <f t="shared" si="3"/>
        <v>2026</v>
      </c>
      <c r="D34" s="332">
        <v>1747093.5191666672</v>
      </c>
      <c r="E34" s="167">
        <v>0</v>
      </c>
      <c r="F34" s="1"/>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row>
    <row r="35" spans="1:103">
      <c r="A35" s="23">
        <v>20</v>
      </c>
      <c r="B35" s="1" t="s">
        <v>599</v>
      </c>
      <c r="C35" s="122">
        <f t="shared" si="3"/>
        <v>2026</v>
      </c>
      <c r="D35" s="332">
        <v>1713645.653333334</v>
      </c>
      <c r="E35" s="167">
        <v>0</v>
      </c>
      <c r="F35" s="1"/>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row>
    <row r="36" spans="1:103">
      <c r="A36" s="23">
        <v>21</v>
      </c>
      <c r="B36" s="1" t="s">
        <v>600</v>
      </c>
      <c r="C36" s="122">
        <f t="shared" si="3"/>
        <v>2026</v>
      </c>
      <c r="D36" s="332">
        <v>1680197.7875000008</v>
      </c>
      <c r="E36" s="167">
        <v>0</v>
      </c>
      <c r="F36" s="1"/>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row>
    <row r="37" spans="1:103">
      <c r="A37" s="23">
        <v>22</v>
      </c>
      <c r="B37" s="1" t="s">
        <v>601</v>
      </c>
      <c r="C37" s="122">
        <f t="shared" si="3"/>
        <v>2026</v>
      </c>
      <c r="D37" s="332">
        <v>1646749.9216666676</v>
      </c>
      <c r="E37" s="167">
        <v>0</v>
      </c>
      <c r="F37" s="1"/>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row>
    <row r="38" spans="1:103">
      <c r="A38" s="23">
        <v>23</v>
      </c>
      <c r="B38" s="1" t="s">
        <v>602</v>
      </c>
      <c r="C38" s="122">
        <f t="shared" si="3"/>
        <v>2026</v>
      </c>
      <c r="D38" s="332">
        <v>1613302.0558333343</v>
      </c>
      <c r="E38" s="167">
        <v>0</v>
      </c>
      <c r="F38" s="1"/>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row>
    <row r="39" spans="1:103">
      <c r="A39" s="23">
        <v>24</v>
      </c>
      <c r="B39" s="1" t="s">
        <v>603</v>
      </c>
      <c r="C39" s="122">
        <f t="shared" si="3"/>
        <v>2026</v>
      </c>
      <c r="D39" s="332">
        <v>1579854.1900000011</v>
      </c>
      <c r="E39" s="167">
        <v>0</v>
      </c>
      <c r="F39" s="1"/>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row>
    <row r="40" spans="1:103">
      <c r="A40" s="23">
        <v>25</v>
      </c>
      <c r="B40" s="1" t="s">
        <v>604</v>
      </c>
      <c r="C40" s="122">
        <f t="shared" si="3"/>
        <v>2026</v>
      </c>
      <c r="D40" s="332">
        <v>1546406.3241666679</v>
      </c>
      <c r="E40" s="167">
        <v>0</v>
      </c>
      <c r="F40" s="1"/>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row>
    <row r="41" spans="1:103">
      <c r="A41" s="23">
        <v>26</v>
      </c>
      <c r="B41" s="1" t="s">
        <v>605</v>
      </c>
      <c r="C41" s="122">
        <f t="shared" si="3"/>
        <v>2026</v>
      </c>
      <c r="D41" s="332">
        <v>1512958.4583333347</v>
      </c>
      <c r="E41" s="167">
        <v>0</v>
      </c>
      <c r="F41" s="1"/>
      <c r="G41" s="8"/>
      <c r="H41" s="8"/>
      <c r="I41" s="8"/>
      <c r="J41" s="8"/>
      <c r="K41" s="8"/>
      <c r="L41" s="8"/>
      <c r="M41" s="25"/>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row>
    <row r="42" spans="1:103">
      <c r="A42" s="23">
        <v>27</v>
      </c>
      <c r="B42" s="1" t="s">
        <v>594</v>
      </c>
      <c r="C42" s="122">
        <f t="shared" si="3"/>
        <v>2026</v>
      </c>
      <c r="D42" s="332">
        <v>1479510.5925000014</v>
      </c>
      <c r="E42" s="167">
        <v>0</v>
      </c>
      <c r="F42" s="1"/>
      <c r="G42" s="8"/>
      <c r="H42" s="8"/>
      <c r="I42" s="8"/>
      <c r="J42" s="8"/>
      <c r="K42" s="8"/>
      <c r="L42" s="8"/>
      <c r="M42" s="853"/>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row>
    <row r="43" spans="1:103" ht="36.75" thickBot="1">
      <c r="A43" s="23">
        <v>28</v>
      </c>
      <c r="B43" s="168" t="s">
        <v>606</v>
      </c>
      <c r="C43" s="168"/>
      <c r="D43" s="738">
        <f>AVERAGE(D30:D42)</f>
        <v>1680197.7875000006</v>
      </c>
      <c r="E43" s="170">
        <f>AVERAGE(E30:E42)</f>
        <v>0</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row>
    <row r="44" spans="1:103" ht="12.75" thickTop="1">
      <c r="A44" s="23"/>
      <c r="B44" s="168"/>
      <c r="C44" s="168"/>
      <c r="D44" s="154"/>
      <c r="E44" s="154"/>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row>
    <row r="45" spans="1:103">
      <c r="A45" s="123"/>
      <c r="B45" s="123"/>
      <c r="C45" s="123"/>
      <c r="D45" s="1"/>
      <c r="E45" s="1"/>
      <c r="F45" s="39" t="s">
        <v>612</v>
      </c>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row>
    <row r="46" spans="1:103">
      <c r="A46" s="123"/>
      <c r="B46" s="123"/>
      <c r="C46" s="123"/>
      <c r="D46" s="1"/>
      <c r="E46" s="1"/>
      <c r="F46" s="1"/>
      <c r="G46" s="1"/>
      <c r="H46" s="1"/>
      <c r="I46" s="1"/>
      <c r="J46" s="1"/>
      <c r="K46" s="104" t="str">
        <f>'Appendix III'!$M$5&amp;" "&amp;'Appendix III'!$M$6</f>
        <v>For the 12 months ended 12/31/2026</v>
      </c>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row>
    <row r="47" spans="1:103">
      <c r="A47" s="1001" t="s">
        <v>564</v>
      </c>
      <c r="B47" s="1001"/>
      <c r="C47" s="1001"/>
      <c r="D47" s="1001"/>
      <c r="E47" s="1001"/>
      <c r="F47" s="1001"/>
      <c r="G47" s="1001"/>
      <c r="H47" s="1001"/>
      <c r="I47" s="1001"/>
      <c r="J47" s="1001"/>
      <c r="K47" s="1001"/>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row>
    <row r="48" spans="1:103">
      <c r="A48" s="1001" t="s">
        <v>15</v>
      </c>
      <c r="B48" s="1001"/>
      <c r="C48" s="1001"/>
      <c r="D48" s="1001"/>
      <c r="E48" s="1001"/>
      <c r="F48" s="1001"/>
      <c r="G48" s="1001"/>
      <c r="H48" s="1001"/>
      <c r="I48" s="1001"/>
      <c r="J48" s="1001"/>
      <c r="K48" s="1001"/>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row>
    <row r="49" spans="1:103">
      <c r="A49" s="1002" t="str">
        <f>+A5</f>
        <v>LS Power Grid California, LLC</v>
      </c>
      <c r="B49" s="1003"/>
      <c r="C49" s="1003"/>
      <c r="D49" s="1003"/>
      <c r="E49" s="1003"/>
      <c r="F49" s="1003"/>
      <c r="G49" s="1003"/>
      <c r="H49" s="1003"/>
      <c r="I49" s="1003"/>
      <c r="J49" s="1003"/>
      <c r="K49" s="1003"/>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row>
    <row r="50" spans="1:103">
      <c r="A50" s="171"/>
      <c r="B50" s="172" t="s">
        <v>613</v>
      </c>
      <c r="C50" s="172"/>
      <c r="D50" s="172"/>
      <c r="E50" s="172"/>
      <c r="F50" s="1"/>
      <c r="G50" s="1"/>
      <c r="H50" s="1"/>
      <c r="I50" s="1"/>
      <c r="J50" s="1"/>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row>
    <row r="51" spans="1:103" ht="48">
      <c r="A51" s="23"/>
      <c r="B51" s="1"/>
      <c r="C51" s="1"/>
      <c r="D51" s="164" t="s">
        <v>614</v>
      </c>
      <c r="E51" s="164" t="s">
        <v>615</v>
      </c>
      <c r="F51" s="164" t="s">
        <v>616</v>
      </c>
      <c r="G51" s="1"/>
      <c r="H51" s="1"/>
      <c r="I51" s="1"/>
      <c r="J51" s="1"/>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row>
    <row r="52" spans="1:103">
      <c r="A52" s="23"/>
      <c r="B52" s="1"/>
      <c r="C52" s="1"/>
      <c r="D52" s="162" t="s">
        <v>576</v>
      </c>
      <c r="E52" s="162" t="s">
        <v>577</v>
      </c>
      <c r="F52" s="169" t="s">
        <v>617</v>
      </c>
      <c r="G52" s="1"/>
      <c r="H52" s="1"/>
      <c r="I52" s="1"/>
      <c r="J52" s="1"/>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row>
    <row r="53" spans="1:103" ht="36">
      <c r="A53" s="23"/>
      <c r="B53" s="1"/>
      <c r="C53" s="1"/>
      <c r="D53" s="150" t="s">
        <v>618</v>
      </c>
      <c r="E53" s="150" t="s">
        <v>619</v>
      </c>
      <c r="F53" s="1"/>
      <c r="G53" s="1"/>
      <c r="H53" s="1"/>
      <c r="I53" s="1"/>
      <c r="J53" s="1"/>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row>
    <row r="54" spans="1:103">
      <c r="A54" s="23">
        <v>29</v>
      </c>
      <c r="B54" s="1" t="s">
        <v>594</v>
      </c>
      <c r="C54" s="122">
        <f t="shared" ref="C54:C66" si="4">C11</f>
        <v>2025</v>
      </c>
      <c r="D54" s="167">
        <v>0</v>
      </c>
      <c r="E54" s="167">
        <v>0</v>
      </c>
      <c r="F54" s="154">
        <f>D54-E54</f>
        <v>0</v>
      </c>
      <c r="G54" s="1"/>
      <c r="H54" s="1"/>
      <c r="I54" s="1"/>
      <c r="J54" s="1"/>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row>
    <row r="55" spans="1:103">
      <c r="A55" s="23">
        <v>30</v>
      </c>
      <c r="B55" s="1" t="s">
        <v>595</v>
      </c>
      <c r="C55" s="122">
        <f t="shared" si="4"/>
        <v>2026</v>
      </c>
      <c r="D55" s="167">
        <v>0</v>
      </c>
      <c r="E55" s="167">
        <v>0</v>
      </c>
      <c r="F55" s="154">
        <f t="shared" ref="F55:F66" si="5">D55-E55</f>
        <v>0</v>
      </c>
      <c r="G55" s="1"/>
      <c r="H55" s="1"/>
      <c r="I55" s="1"/>
      <c r="J55" s="1"/>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row>
    <row r="56" spans="1:103">
      <c r="A56" s="23">
        <v>31</v>
      </c>
      <c r="B56" s="1" t="s">
        <v>596</v>
      </c>
      <c r="C56" s="122">
        <f t="shared" si="4"/>
        <v>2026</v>
      </c>
      <c r="D56" s="167">
        <v>0</v>
      </c>
      <c r="E56" s="173">
        <v>0</v>
      </c>
      <c r="F56" s="154">
        <f t="shared" si="5"/>
        <v>0</v>
      </c>
      <c r="G56" s="1"/>
      <c r="H56" s="1"/>
      <c r="I56" s="1"/>
      <c r="J56" s="1"/>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row>
    <row r="57" spans="1:103">
      <c r="A57" s="23">
        <v>32</v>
      </c>
      <c r="B57" s="1" t="s">
        <v>597</v>
      </c>
      <c r="C57" s="122">
        <f t="shared" si="4"/>
        <v>2026</v>
      </c>
      <c r="D57" s="167">
        <v>0</v>
      </c>
      <c r="E57" s="167">
        <v>0</v>
      </c>
      <c r="F57" s="154">
        <f t="shared" si="5"/>
        <v>0</v>
      </c>
      <c r="G57" s="1"/>
      <c r="H57" s="1"/>
      <c r="I57" s="1"/>
      <c r="J57" s="1"/>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row>
    <row r="58" spans="1:103">
      <c r="A58" s="23">
        <v>33</v>
      </c>
      <c r="B58" s="1" t="s">
        <v>598</v>
      </c>
      <c r="C58" s="122">
        <f t="shared" si="4"/>
        <v>2026</v>
      </c>
      <c r="D58" s="167">
        <v>0</v>
      </c>
      <c r="E58" s="167">
        <v>0</v>
      </c>
      <c r="F58" s="154">
        <f t="shared" si="5"/>
        <v>0</v>
      </c>
      <c r="G58" s="1"/>
      <c r="H58" s="1"/>
      <c r="I58" s="1"/>
      <c r="J58" s="1"/>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row>
    <row r="59" spans="1:103">
      <c r="A59" s="23">
        <v>34</v>
      </c>
      <c r="B59" s="1" t="s">
        <v>599</v>
      </c>
      <c r="C59" s="122">
        <f t="shared" si="4"/>
        <v>2026</v>
      </c>
      <c r="D59" s="167">
        <v>0</v>
      </c>
      <c r="E59" s="167">
        <v>0</v>
      </c>
      <c r="F59" s="154">
        <f t="shared" si="5"/>
        <v>0</v>
      </c>
      <c r="G59" s="1"/>
      <c r="H59" s="1"/>
      <c r="I59" s="1"/>
      <c r="J59" s="1"/>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row>
    <row r="60" spans="1:103">
      <c r="A60" s="23">
        <v>35</v>
      </c>
      <c r="B60" s="1" t="s">
        <v>600</v>
      </c>
      <c r="C60" s="122">
        <f t="shared" si="4"/>
        <v>2026</v>
      </c>
      <c r="D60" s="167">
        <v>0</v>
      </c>
      <c r="E60" s="167">
        <v>0</v>
      </c>
      <c r="F60" s="154">
        <f t="shared" si="5"/>
        <v>0</v>
      </c>
      <c r="G60" s="1"/>
      <c r="H60" s="1"/>
      <c r="I60" s="1"/>
      <c r="J60" s="1"/>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row>
    <row r="61" spans="1:103">
      <c r="A61" s="23">
        <v>36</v>
      </c>
      <c r="B61" s="1" t="s">
        <v>601</v>
      </c>
      <c r="C61" s="122">
        <f t="shared" si="4"/>
        <v>2026</v>
      </c>
      <c r="D61" s="167">
        <v>0</v>
      </c>
      <c r="E61" s="167">
        <v>0</v>
      </c>
      <c r="F61" s="154">
        <f t="shared" si="5"/>
        <v>0</v>
      </c>
      <c r="G61" s="1"/>
      <c r="H61" s="1"/>
      <c r="I61" s="1"/>
      <c r="J61" s="1"/>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row>
    <row r="62" spans="1:103">
      <c r="A62" s="23">
        <v>37</v>
      </c>
      <c r="B62" s="1" t="s">
        <v>602</v>
      </c>
      <c r="C62" s="122">
        <f t="shared" si="4"/>
        <v>2026</v>
      </c>
      <c r="D62" s="167">
        <v>0</v>
      </c>
      <c r="E62" s="167">
        <v>0</v>
      </c>
      <c r="F62" s="154">
        <f t="shared" si="5"/>
        <v>0</v>
      </c>
      <c r="G62" s="1"/>
      <c r="H62" s="1"/>
      <c r="I62" s="1"/>
      <c r="J62" s="1"/>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row>
    <row r="63" spans="1:103">
      <c r="A63" s="23">
        <v>38</v>
      </c>
      <c r="B63" s="1" t="s">
        <v>603</v>
      </c>
      <c r="C63" s="122">
        <f t="shared" si="4"/>
        <v>2026</v>
      </c>
      <c r="D63" s="167">
        <v>0</v>
      </c>
      <c r="E63" s="167">
        <v>0</v>
      </c>
      <c r="F63" s="154">
        <f t="shared" si="5"/>
        <v>0</v>
      </c>
      <c r="G63" s="1"/>
      <c r="H63" s="1"/>
      <c r="I63" s="1"/>
      <c r="J63" s="1"/>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row>
    <row r="64" spans="1:103">
      <c r="A64" s="23">
        <v>39</v>
      </c>
      <c r="B64" s="1" t="s">
        <v>604</v>
      </c>
      <c r="C64" s="122">
        <f t="shared" si="4"/>
        <v>2026</v>
      </c>
      <c r="D64" s="167">
        <v>0</v>
      </c>
      <c r="E64" s="167">
        <v>0</v>
      </c>
      <c r="F64" s="154">
        <f t="shared" si="5"/>
        <v>0</v>
      </c>
      <c r="G64" s="1"/>
      <c r="H64" s="1"/>
      <c r="I64" s="1"/>
      <c r="J64" s="1"/>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row>
    <row r="65" spans="1:103">
      <c r="A65" s="23">
        <v>40</v>
      </c>
      <c r="B65" s="1" t="s">
        <v>605</v>
      </c>
      <c r="C65" s="122">
        <f t="shared" si="4"/>
        <v>2026</v>
      </c>
      <c r="D65" s="167">
        <v>0</v>
      </c>
      <c r="E65" s="167">
        <v>0</v>
      </c>
      <c r="F65" s="154">
        <f t="shared" si="5"/>
        <v>0</v>
      </c>
      <c r="G65" s="1"/>
      <c r="H65" s="1"/>
      <c r="I65" s="1"/>
      <c r="J65" s="1"/>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row>
    <row r="66" spans="1:103">
      <c r="A66" s="23">
        <v>41</v>
      </c>
      <c r="B66" s="1" t="s">
        <v>594</v>
      </c>
      <c r="C66" s="122">
        <f t="shared" si="4"/>
        <v>2026</v>
      </c>
      <c r="D66" s="167">
        <v>0</v>
      </c>
      <c r="E66" s="167">
        <v>0</v>
      </c>
      <c r="F66" s="154">
        <f t="shared" si="5"/>
        <v>0</v>
      </c>
      <c r="G66" s="1"/>
      <c r="H66" s="1"/>
      <c r="I66" s="1"/>
      <c r="J66" s="1"/>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row>
    <row r="67" spans="1:103" ht="36.75" thickBot="1">
      <c r="A67" s="23"/>
      <c r="B67" s="185" t="s">
        <v>606</v>
      </c>
      <c r="C67" s="185"/>
      <c r="D67" s="186">
        <f>AVERAGE(D54:D66)</f>
        <v>0</v>
      </c>
      <c r="E67" s="186">
        <f>AVERAGE(E54:E66)</f>
        <v>0</v>
      </c>
      <c r="F67" s="186">
        <f>D67-E67</f>
        <v>0</v>
      </c>
      <c r="G67" s="118"/>
      <c r="H67" s="1"/>
      <c r="I67" s="1"/>
      <c r="J67" s="1"/>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row>
    <row r="68" spans="1:103" ht="12.75" thickTop="1">
      <c r="A68" s="23"/>
      <c r="B68" s="1"/>
      <c r="C68" s="1"/>
      <c r="D68" s="1"/>
      <c r="E68" s="1"/>
      <c r="F68" s="1"/>
      <c r="G68" s="1"/>
      <c r="H68" s="1"/>
      <c r="I68" s="1"/>
      <c r="J68" s="1"/>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row>
    <row r="69" spans="1:103">
      <c r="A69" s="23"/>
      <c r="B69" s="174" t="s">
        <v>620</v>
      </c>
      <c r="C69" s="174"/>
      <c r="D69" s="1"/>
      <c r="E69" s="1"/>
      <c r="F69" s="1"/>
      <c r="G69" s="1"/>
      <c r="H69" s="1"/>
      <c r="I69" s="1"/>
      <c r="J69" s="1"/>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row>
    <row r="70" spans="1:103">
      <c r="A70" s="23"/>
      <c r="B70" s="130" t="s">
        <v>576</v>
      </c>
      <c r="C70" s="130" t="s">
        <v>577</v>
      </c>
      <c r="D70" s="130" t="s">
        <v>621</v>
      </c>
      <c r="E70" s="130" t="s">
        <v>622</v>
      </c>
      <c r="F70" s="175" t="s">
        <v>578</v>
      </c>
      <c r="G70" s="130" t="s">
        <v>579</v>
      </c>
      <c r="H70" s="130" t="s">
        <v>580</v>
      </c>
      <c r="I70" s="130" t="s">
        <v>581</v>
      </c>
      <c r="J70" s="130" t="s">
        <v>582</v>
      </c>
      <c r="K70" s="130" t="s">
        <v>583</v>
      </c>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row>
    <row r="71" spans="1:103" ht="96">
      <c r="A71" s="23"/>
      <c r="B71" s="176" t="s">
        <v>623</v>
      </c>
      <c r="C71" s="177"/>
      <c r="D71" s="163" t="s">
        <v>624</v>
      </c>
      <c r="E71" s="163" t="s">
        <v>625</v>
      </c>
      <c r="F71" s="177" t="s">
        <v>45</v>
      </c>
      <c r="G71" s="163" t="s">
        <v>626</v>
      </c>
      <c r="H71" s="163" t="s">
        <v>627</v>
      </c>
      <c r="I71" s="163" t="s">
        <v>628</v>
      </c>
      <c r="J71" s="163" t="s">
        <v>629</v>
      </c>
      <c r="K71" s="163" t="s">
        <v>630</v>
      </c>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row>
    <row r="72" spans="1:103">
      <c r="A72" s="23" t="s">
        <v>631</v>
      </c>
      <c r="B72" s="1"/>
      <c r="C72" s="178" t="s">
        <v>632</v>
      </c>
      <c r="D72" s="179">
        <v>0</v>
      </c>
      <c r="E72" s="179">
        <v>0</v>
      </c>
      <c r="F72" s="167">
        <v>0</v>
      </c>
      <c r="G72" s="179">
        <v>0</v>
      </c>
      <c r="H72" s="179">
        <v>0</v>
      </c>
      <c r="I72" s="179">
        <v>0</v>
      </c>
      <c r="J72" s="167">
        <v>0</v>
      </c>
      <c r="K72" s="154">
        <f>F72*G72*H72*I72*J72</f>
        <v>0</v>
      </c>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row>
    <row r="73" spans="1:103">
      <c r="A73" s="23" t="s">
        <v>633</v>
      </c>
      <c r="B73" s="1"/>
      <c r="C73" s="180" t="s">
        <v>634</v>
      </c>
      <c r="D73" s="181">
        <v>0</v>
      </c>
      <c r="E73" s="181">
        <v>0</v>
      </c>
      <c r="F73" s="167">
        <v>0</v>
      </c>
      <c r="G73" s="181">
        <v>0</v>
      </c>
      <c r="H73" s="181">
        <v>0</v>
      </c>
      <c r="I73" s="181">
        <v>0</v>
      </c>
      <c r="J73" s="167">
        <v>0</v>
      </c>
      <c r="K73" s="154">
        <f>F73*G73*H73*I73*J73</f>
        <v>0</v>
      </c>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row>
    <row r="74" spans="1:103">
      <c r="A74" s="23">
        <v>43</v>
      </c>
      <c r="B74" s="1"/>
      <c r="C74" s="1" t="s">
        <v>50</v>
      </c>
      <c r="D74" s="182"/>
      <c r="E74" s="182"/>
      <c r="F74" s="183">
        <f>SUM(F72:F73)</f>
        <v>0</v>
      </c>
      <c r="G74" s="182"/>
      <c r="H74" s="182"/>
      <c r="I74" s="182"/>
      <c r="J74" s="183"/>
      <c r="K74" s="183">
        <f>SUM(K72:K73)</f>
        <v>0</v>
      </c>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row>
    <row r="75" spans="1:103">
      <c r="A75" s="23"/>
      <c r="B75" s="1"/>
      <c r="C75" s="1"/>
      <c r="D75" s="1"/>
      <c r="E75" s="1"/>
      <c r="F75" s="1"/>
      <c r="G75" s="1"/>
      <c r="H75" s="1"/>
      <c r="I75" s="1"/>
      <c r="J75" s="1"/>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row>
    <row r="76" spans="1:103">
      <c r="A76" s="83" t="s">
        <v>635</v>
      </c>
      <c r="B76" s="1"/>
      <c r="C76" s="1"/>
      <c r="D76" s="1"/>
      <c r="E76" s="1"/>
      <c r="F76" s="1"/>
      <c r="G76" s="1"/>
      <c r="H76" s="1"/>
      <c r="I76" s="1"/>
      <c r="J76" s="1"/>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row>
    <row r="77" spans="1:103" s="184" customFormat="1">
      <c r="A77" s="29" t="s">
        <v>269</v>
      </c>
      <c r="B77" s="995" t="s">
        <v>636</v>
      </c>
      <c r="C77" s="995"/>
      <c r="D77" s="995"/>
      <c r="E77" s="995"/>
      <c r="F77" s="995"/>
      <c r="G77" s="995"/>
      <c r="H77" s="995"/>
      <c r="I77" s="995"/>
      <c r="J77" s="995"/>
      <c r="K77" s="995"/>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row>
    <row r="78" spans="1:103" s="184" customFormat="1" ht="39.75" customHeight="1">
      <c r="A78" s="29" t="s">
        <v>271</v>
      </c>
      <c r="B78" s="1024" t="s">
        <v>637</v>
      </c>
      <c r="C78" s="1024"/>
      <c r="D78" s="1024"/>
      <c r="E78" s="1024"/>
      <c r="F78" s="1024"/>
      <c r="G78" s="1024"/>
      <c r="H78" s="1024"/>
      <c r="I78" s="1024"/>
      <c r="J78" s="1024"/>
      <c r="K78" s="102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row>
    <row r="79" spans="1:103" s="184" customFormat="1" ht="29.25" customHeight="1">
      <c r="A79" s="29" t="s">
        <v>273</v>
      </c>
      <c r="B79" s="1024" t="s">
        <v>638</v>
      </c>
      <c r="C79" s="1024"/>
      <c r="D79" s="1024"/>
      <c r="E79" s="1024"/>
      <c r="F79" s="1024"/>
      <c r="G79" s="1024"/>
      <c r="H79" s="1024"/>
      <c r="I79" s="1024"/>
      <c r="J79" s="1024"/>
      <c r="K79" s="102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row>
    <row r="80" spans="1:103" s="184" customFormat="1">
      <c r="A80" s="29" t="s">
        <v>275</v>
      </c>
      <c r="B80" s="995" t="s">
        <v>639</v>
      </c>
      <c r="C80" s="995"/>
      <c r="D80" s="995"/>
      <c r="E80" s="995"/>
      <c r="F80" s="995"/>
      <c r="G80" s="995"/>
      <c r="H80" s="995"/>
      <c r="I80" s="995"/>
      <c r="J80" s="995"/>
      <c r="K80" s="995"/>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row>
    <row r="81" spans="1:103" s="184" customFormat="1">
      <c r="A81" s="29" t="s">
        <v>277</v>
      </c>
      <c r="B81" s="994" t="s">
        <v>640</v>
      </c>
      <c r="C81" s="994"/>
      <c r="D81" s="994"/>
      <c r="E81" s="994"/>
      <c r="F81" s="994"/>
      <c r="G81" s="994"/>
      <c r="H81" s="994"/>
      <c r="I81" s="994"/>
      <c r="J81" s="994"/>
      <c r="K81" s="99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4"/>
      <c r="CT81" s="44"/>
      <c r="CU81" s="44"/>
      <c r="CV81" s="44"/>
      <c r="CW81" s="44"/>
      <c r="CX81" s="44"/>
      <c r="CY81" s="44"/>
    </row>
    <row r="82" spans="1:103" ht="58.5" customHeight="1">
      <c r="A82" s="23" t="s">
        <v>279</v>
      </c>
      <c r="B82" s="1016" t="s">
        <v>641</v>
      </c>
      <c r="C82" s="1016"/>
      <c r="D82" s="1016"/>
      <c r="E82" s="1016"/>
      <c r="F82" s="1016"/>
      <c r="G82" s="1016"/>
      <c r="H82" s="1016"/>
      <c r="I82" s="1016"/>
      <c r="J82" s="1016"/>
      <c r="K82" s="1016"/>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row>
    <row r="83" spans="1:103" ht="25.5" customHeight="1">
      <c r="A83" s="23" t="s">
        <v>281</v>
      </c>
      <c r="B83" s="1016" t="s">
        <v>642</v>
      </c>
      <c r="C83" s="1016"/>
      <c r="D83" s="1016"/>
      <c r="E83" s="1016"/>
      <c r="F83" s="1016"/>
      <c r="G83" s="1016"/>
      <c r="H83" s="1016"/>
      <c r="I83" s="1016"/>
      <c r="J83" s="1016"/>
      <c r="K83" s="1016"/>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row>
    <row r="84" spans="1:103" ht="24" customHeight="1">
      <c r="A84" s="23" t="s">
        <v>283</v>
      </c>
      <c r="B84" s="1016" t="s">
        <v>643</v>
      </c>
      <c r="C84" s="1016"/>
      <c r="D84" s="1016"/>
      <c r="E84" s="1016"/>
      <c r="F84" s="1016"/>
      <c r="G84" s="1016"/>
      <c r="H84" s="1016"/>
      <c r="I84" s="1016"/>
      <c r="J84" s="1016"/>
      <c r="K84" s="1016"/>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row>
    <row r="85" spans="1:103">
      <c r="A85" s="23"/>
      <c r="B85" s="1"/>
      <c r="C85" s="1"/>
      <c r="D85" s="1"/>
      <c r="E85" s="1"/>
      <c r="F85" s="1"/>
      <c r="G85" s="1"/>
      <c r="H85" s="1"/>
      <c r="I85" s="1"/>
      <c r="J85" s="1"/>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c r="CX85" s="8"/>
      <c r="CY85" s="8"/>
    </row>
    <row r="86" spans="1:103">
      <c r="A86" s="23"/>
      <c r="B86" s="1"/>
      <c r="C86" s="1"/>
      <c r="D86" s="1"/>
      <c r="E86" s="1"/>
      <c r="F86" s="1"/>
      <c r="G86" s="1"/>
      <c r="H86" s="1"/>
      <c r="I86" s="1"/>
      <c r="J86" s="1"/>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row>
    <row r="87" spans="1:103">
      <c r="A87" s="23"/>
      <c r="B87" s="1"/>
      <c r="C87" s="1"/>
      <c r="D87" s="1"/>
      <c r="E87" s="1"/>
      <c r="F87" s="1"/>
      <c r="G87" s="1"/>
      <c r="H87" s="1"/>
      <c r="I87" s="1"/>
      <c r="J87" s="1"/>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row>
    <row r="88" spans="1:103">
      <c r="A88" s="121"/>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row>
    <row r="89" spans="1:103">
      <c r="A89" s="121"/>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row>
    <row r="90" spans="1:103">
      <c r="A90" s="121"/>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row>
    <row r="91" spans="1:103">
      <c r="A91" s="12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row>
    <row r="92" spans="1:103">
      <c r="A92" s="121"/>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row>
    <row r="93" spans="1:103">
      <c r="A93" s="121"/>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row>
    <row r="94" spans="1:103">
      <c r="A94" s="121"/>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row>
    <row r="95" spans="1:103">
      <c r="A95" s="121"/>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row>
    <row r="96" spans="1:103">
      <c r="A96" s="121"/>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row>
    <row r="97" spans="1:103">
      <c r="A97" s="121"/>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row>
    <row r="98" spans="1:103">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row>
    <row r="99" spans="1:103">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row>
    <row r="100" spans="1:103">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row>
    <row r="101" spans="1:103">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row>
    <row r="102" spans="1:103">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row>
    <row r="103" spans="1:103">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row>
    <row r="104" spans="1:103">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row>
    <row r="105" spans="1:103">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row>
    <row r="106" spans="1:103">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row>
  </sheetData>
  <mergeCells count="18">
    <mergeCell ref="A3:K3"/>
    <mergeCell ref="A4:K4"/>
    <mergeCell ref="A5:K5"/>
    <mergeCell ref="H7:I7"/>
    <mergeCell ref="J7:K7"/>
    <mergeCell ref="D7:E7"/>
    <mergeCell ref="B84:K84"/>
    <mergeCell ref="B83:K83"/>
    <mergeCell ref="B82:K82"/>
    <mergeCell ref="A26:K26"/>
    <mergeCell ref="B79:K79"/>
    <mergeCell ref="B80:K80"/>
    <mergeCell ref="B81:K81"/>
    <mergeCell ref="A47:K47"/>
    <mergeCell ref="A48:K48"/>
    <mergeCell ref="A49:K49"/>
    <mergeCell ref="B77:K77"/>
    <mergeCell ref="B78:K78"/>
  </mergeCells>
  <phoneticPr fontId="0" type="noConversion"/>
  <pageMargins left="0.5" right="0.5" top="0.75" bottom="0.75" header="0.3" footer="0.3"/>
  <pageSetup scale="65" fitToHeight="2" orientation="landscape" horizontalDpi="1200" verticalDpi="1200" r:id="rId1"/>
  <rowBreaks count="1" manualBreakCount="1">
    <brk id="44"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O51"/>
  <sheetViews>
    <sheetView view="pageBreakPreview" zoomScale="110" zoomScaleNormal="110" zoomScaleSheetLayoutView="110" workbookViewId="0"/>
  </sheetViews>
  <sheetFormatPr defaultColWidth="9.33203125" defaultRowHeight="12"/>
  <cols>
    <col min="1" max="1" width="6.83203125" style="120" customWidth="1"/>
    <col min="2" max="2" width="29.1640625" style="120" customWidth="1"/>
    <col min="3" max="3" width="16" style="120" customWidth="1"/>
    <col min="4" max="4" width="15.83203125" style="120" customWidth="1"/>
    <col min="5" max="5" width="13.83203125" style="120" customWidth="1"/>
    <col min="6" max="6" width="16.6640625" style="120" bestFit="1" customWidth="1"/>
    <col min="7" max="7" width="15.5" style="120" bestFit="1" customWidth="1"/>
    <col min="8" max="9" width="7.5" style="120" customWidth="1"/>
    <col min="10" max="10" width="7.5" style="120" bestFit="1" customWidth="1"/>
    <col min="11" max="11" width="9.33203125" style="120"/>
    <col min="12" max="12" width="11.5" style="120" bestFit="1" customWidth="1"/>
    <col min="13" max="16384" width="9.33203125" style="120"/>
  </cols>
  <sheetData>
    <row r="1" spans="1:12" ht="9.9499999999999993" customHeight="1">
      <c r="A1" s="123"/>
      <c r="B1" s="123"/>
      <c r="C1" s="1"/>
      <c r="D1" s="1"/>
      <c r="E1" s="1"/>
      <c r="F1" s="1"/>
      <c r="G1" s="1"/>
      <c r="H1" s="1"/>
      <c r="I1" s="1026" t="s">
        <v>446</v>
      </c>
      <c r="J1" s="1026"/>
    </row>
    <row r="2" spans="1:12" ht="9.9499999999999993" customHeight="1">
      <c r="A2" s="123"/>
      <c r="B2" s="123"/>
      <c r="C2" s="1"/>
      <c r="D2" s="1"/>
      <c r="E2" s="1"/>
      <c r="F2" s="1"/>
      <c r="G2" s="1"/>
      <c r="H2" s="1"/>
      <c r="I2" s="39"/>
      <c r="J2" s="104" t="str">
        <f>'Appendix III'!$M$5&amp;" "&amp;'Appendix III'!$M$6</f>
        <v>For the 12 months ended 12/31/2026</v>
      </c>
    </row>
    <row r="3" spans="1:12" ht="9.9499999999999993" customHeight="1">
      <c r="A3" s="1001" t="s">
        <v>644</v>
      </c>
      <c r="B3" s="1001"/>
      <c r="C3" s="1001"/>
      <c r="D3" s="1001"/>
      <c r="E3" s="1001"/>
      <c r="F3" s="1001"/>
      <c r="G3" s="1001"/>
      <c r="H3" s="1001"/>
      <c r="I3" s="1001"/>
      <c r="J3" s="1001"/>
    </row>
    <row r="4" spans="1:12" ht="9.9499999999999993" customHeight="1">
      <c r="A4" s="1001" t="s">
        <v>16</v>
      </c>
      <c r="B4" s="1001"/>
      <c r="C4" s="1001"/>
      <c r="D4" s="1001"/>
      <c r="E4" s="1001"/>
      <c r="F4" s="1001"/>
      <c r="G4" s="1001"/>
      <c r="H4" s="1001"/>
      <c r="I4" s="1001"/>
      <c r="J4" s="1001"/>
    </row>
    <row r="5" spans="1:12" ht="9.9499999999999993" customHeight="1">
      <c r="A5" s="1002" t="s">
        <v>3</v>
      </c>
      <c r="B5" s="1003"/>
      <c r="C5" s="1003"/>
      <c r="D5" s="1003"/>
      <c r="E5" s="1003"/>
      <c r="F5" s="1003"/>
      <c r="G5" s="1003"/>
      <c r="H5" s="1003"/>
      <c r="I5" s="1003"/>
      <c r="J5" s="1003"/>
    </row>
    <row r="6" spans="1:12" ht="9.9499999999999993" customHeight="1">
      <c r="A6" s="1"/>
      <c r="B6" s="1"/>
      <c r="C6" s="1"/>
      <c r="D6" s="1"/>
      <c r="E6" s="1"/>
      <c r="F6" s="1"/>
      <c r="G6" s="1"/>
      <c r="H6" s="1"/>
      <c r="I6" s="1"/>
      <c r="J6" s="1"/>
    </row>
    <row r="7" spans="1:12" ht="13.5" customHeight="1">
      <c r="A7" s="1"/>
      <c r="B7" s="1" t="s">
        <v>645</v>
      </c>
      <c r="C7" s="1"/>
      <c r="D7" s="1"/>
      <c r="E7" s="1"/>
      <c r="F7" s="1"/>
      <c r="G7" s="1"/>
      <c r="H7" s="1"/>
      <c r="I7" s="1"/>
      <c r="J7" s="1"/>
    </row>
    <row r="8" spans="1:12" ht="9.9499999999999993" customHeight="1">
      <c r="A8" s="23"/>
      <c r="B8" s="1"/>
      <c r="C8" s="1"/>
      <c r="D8" s="1"/>
      <c r="E8" s="1"/>
      <c r="F8" s="23" t="s">
        <v>236</v>
      </c>
      <c r="G8" s="1"/>
      <c r="H8" s="1"/>
      <c r="I8" s="1"/>
      <c r="J8" s="1"/>
      <c r="L8" s="740"/>
    </row>
    <row r="9" spans="1:12" ht="13.5" customHeight="1">
      <c r="A9" s="23">
        <v>1</v>
      </c>
      <c r="B9" s="20" t="s">
        <v>646</v>
      </c>
      <c r="C9" s="20"/>
      <c r="D9" s="1"/>
      <c r="E9" s="1"/>
      <c r="F9" s="418">
        <v>29073589.232737992</v>
      </c>
      <c r="G9" s="1"/>
      <c r="H9" s="1"/>
      <c r="I9" s="1"/>
      <c r="J9" s="1"/>
    </row>
    <row r="10" spans="1:12" ht="9.9499999999999993" customHeight="1">
      <c r="A10" s="23"/>
      <c r="B10" s="1"/>
      <c r="C10" s="1"/>
      <c r="D10" s="1"/>
      <c r="E10" s="1"/>
      <c r="F10" s="321"/>
      <c r="G10" s="1"/>
      <c r="H10" s="1"/>
      <c r="I10" s="1"/>
      <c r="J10" s="1"/>
    </row>
    <row r="11" spans="1:12" ht="15" customHeight="1">
      <c r="A11" s="23">
        <v>2</v>
      </c>
      <c r="B11" s="1" t="s">
        <v>647</v>
      </c>
      <c r="C11" s="1"/>
      <c r="D11" s="1"/>
      <c r="E11" s="1"/>
      <c r="F11" s="332">
        <v>0</v>
      </c>
      <c r="G11" s="1"/>
      <c r="H11" s="1"/>
      <c r="I11" s="1"/>
      <c r="J11" s="1"/>
    </row>
    <row r="12" spans="1:12" ht="9.9499999999999993" customHeight="1">
      <c r="A12" s="23"/>
      <c r="B12" s="1"/>
      <c r="C12" s="1"/>
      <c r="D12" s="1"/>
      <c r="E12" s="1"/>
      <c r="F12" s="321"/>
      <c r="G12" s="1"/>
      <c r="H12" s="1"/>
      <c r="I12" s="1"/>
      <c r="J12" s="1"/>
    </row>
    <row r="13" spans="1:12">
      <c r="A13" s="23">
        <v>3</v>
      </c>
      <c r="B13" s="1" t="s">
        <v>648</v>
      </c>
      <c r="C13" s="1"/>
      <c r="D13" s="1"/>
      <c r="E13" s="1"/>
      <c r="F13" s="400">
        <f>E41</f>
        <v>445016765.77115977</v>
      </c>
      <c r="G13" s="1"/>
      <c r="H13" s="1"/>
      <c r="I13" s="1"/>
      <c r="J13" s="1"/>
    </row>
    <row r="14" spans="1:12">
      <c r="A14" s="23">
        <v>4</v>
      </c>
      <c r="B14" s="1" t="s">
        <v>649</v>
      </c>
      <c r="C14" s="1"/>
      <c r="D14" s="1"/>
      <c r="E14" s="1"/>
      <c r="F14" s="400">
        <f>-F22</f>
        <v>0</v>
      </c>
      <c r="G14" s="1"/>
      <c r="H14" s="1"/>
      <c r="I14" s="1"/>
      <c r="J14" s="1"/>
    </row>
    <row r="15" spans="1:12">
      <c r="A15" s="23">
        <v>5</v>
      </c>
      <c r="B15" s="1" t="s">
        <v>650</v>
      </c>
      <c r="C15" s="1"/>
      <c r="D15" s="1"/>
      <c r="E15" s="1"/>
      <c r="F15" s="400">
        <f>-F41</f>
        <v>0</v>
      </c>
      <c r="G15" s="1"/>
      <c r="H15" s="1"/>
      <c r="I15" s="1"/>
      <c r="J15" s="1"/>
    </row>
    <row r="16" spans="1:12">
      <c r="A16" s="23">
        <v>6</v>
      </c>
      <c r="B16" s="1" t="s">
        <v>651</v>
      </c>
      <c r="C16" s="1"/>
      <c r="D16" s="1"/>
      <c r="E16" s="1"/>
      <c r="F16" s="419">
        <f>-G41</f>
        <v>0</v>
      </c>
      <c r="G16" s="1"/>
      <c r="H16" s="1"/>
      <c r="I16" s="1"/>
      <c r="J16" s="1"/>
    </row>
    <row r="17" spans="1:15">
      <c r="A17" s="23">
        <v>7</v>
      </c>
      <c r="B17" s="1" t="s">
        <v>491</v>
      </c>
      <c r="C17" s="1" t="s">
        <v>652</v>
      </c>
      <c r="D17" s="1"/>
      <c r="E17" s="1"/>
      <c r="F17" s="420">
        <f>SUM(F13:F16)</f>
        <v>445016765.77115977</v>
      </c>
      <c r="G17" s="1"/>
      <c r="H17" s="1"/>
      <c r="I17" s="1"/>
      <c r="J17" s="1"/>
    </row>
    <row r="18" spans="1:15" ht="9.9499999999999993" customHeight="1">
      <c r="A18" s="23"/>
      <c r="B18" s="1"/>
      <c r="C18" s="1"/>
      <c r="D18" s="1"/>
      <c r="E18" s="1"/>
      <c r="F18" s="1"/>
      <c r="G18" s="1"/>
      <c r="H18" s="1"/>
      <c r="I18" s="1"/>
      <c r="J18" s="1"/>
    </row>
    <row r="19" spans="1:15" ht="9.9499999999999993" customHeight="1">
      <c r="A19" s="23"/>
      <c r="B19" s="1"/>
      <c r="C19" s="1"/>
      <c r="D19" s="1"/>
      <c r="E19" s="1"/>
      <c r="F19" s="1"/>
      <c r="G19" s="1"/>
      <c r="H19" s="1"/>
      <c r="I19" s="1"/>
      <c r="J19" s="1"/>
    </row>
    <row r="20" spans="1:15" ht="13.5" customHeight="1" thickBot="1">
      <c r="A20" s="23"/>
      <c r="B20" s="1"/>
      <c r="C20" s="1"/>
      <c r="D20" s="1"/>
      <c r="E20" s="1"/>
      <c r="F20" s="279" t="s">
        <v>236</v>
      </c>
      <c r="G20" s="279" t="s">
        <v>248</v>
      </c>
      <c r="H20" s="279" t="s">
        <v>249</v>
      </c>
      <c r="I20" s="279" t="s">
        <v>250</v>
      </c>
      <c r="J20" s="23"/>
    </row>
    <row r="21" spans="1:15">
      <c r="A21" s="23">
        <v>8</v>
      </c>
      <c r="B21" s="1" t="s">
        <v>488</v>
      </c>
      <c r="C21" s="1" t="s">
        <v>653</v>
      </c>
      <c r="D21" s="1"/>
      <c r="E21" s="1"/>
      <c r="F21" s="400">
        <f>C41</f>
        <v>543909380.38697302</v>
      </c>
      <c r="G21" s="334">
        <v>0.55000000000000004</v>
      </c>
      <c r="H21" s="280">
        <f>IFERROR(F9/F21,0)</f>
        <v>5.3453002064522442E-2</v>
      </c>
      <c r="I21" s="281">
        <f>G21*H21</f>
        <v>2.9399151135487345E-2</v>
      </c>
      <c r="J21" s="282" t="s">
        <v>654</v>
      </c>
    </row>
    <row r="22" spans="1:15">
      <c r="A22" s="23">
        <v>9</v>
      </c>
      <c r="B22" s="1" t="s">
        <v>490</v>
      </c>
      <c r="C22" s="1" t="s">
        <v>655</v>
      </c>
      <c r="D22" s="1"/>
      <c r="E22" s="1"/>
      <c r="F22" s="400">
        <f>D41</f>
        <v>0</v>
      </c>
      <c r="G22" s="335">
        <v>0</v>
      </c>
      <c r="H22" s="283">
        <v>0</v>
      </c>
      <c r="I22" s="281">
        <f>G22*H22</f>
        <v>0</v>
      </c>
      <c r="J22" s="1"/>
    </row>
    <row r="23" spans="1:15">
      <c r="A23" s="23">
        <v>10</v>
      </c>
      <c r="B23" s="1" t="s">
        <v>491</v>
      </c>
      <c r="C23" s="1" t="s">
        <v>656</v>
      </c>
      <c r="D23" s="1"/>
      <c r="E23" s="1"/>
      <c r="F23" s="400">
        <f>F17</f>
        <v>445016765.77115977</v>
      </c>
      <c r="G23" s="336">
        <v>0.45</v>
      </c>
      <c r="H23" s="284">
        <v>9.8000000000000004E-2</v>
      </c>
      <c r="I23" s="285">
        <f>G23*H23</f>
        <v>4.41E-2</v>
      </c>
      <c r="J23" s="1"/>
    </row>
    <row r="24" spans="1:15">
      <c r="A24" s="23">
        <v>11</v>
      </c>
      <c r="B24" s="1" t="s">
        <v>50</v>
      </c>
      <c r="C24" s="1" t="s">
        <v>657</v>
      </c>
      <c r="D24" s="1"/>
      <c r="E24" s="1"/>
      <c r="F24" s="420">
        <f>SUM(F21:F23)</f>
        <v>988926146.15813279</v>
      </c>
      <c r="G24" s="1"/>
      <c r="H24" s="1"/>
      <c r="I24" s="281">
        <f>SUM(I21:I23)</f>
        <v>7.3499151135487342E-2</v>
      </c>
      <c r="J24" s="282" t="s">
        <v>658</v>
      </c>
    </row>
    <row r="25" spans="1:15">
      <c r="A25" s="23"/>
      <c r="B25" s="1"/>
      <c r="C25" s="1"/>
      <c r="D25" s="1"/>
      <c r="E25" s="1"/>
      <c r="F25" s="1"/>
      <c r="G25" s="1"/>
      <c r="H25" s="1"/>
      <c r="I25" s="1"/>
      <c r="J25" s="1"/>
    </row>
    <row r="26" spans="1:15">
      <c r="A26" s="23"/>
      <c r="B26" s="1"/>
      <c r="C26" s="23" t="s">
        <v>576</v>
      </c>
      <c r="D26" s="23" t="s">
        <v>577</v>
      </c>
      <c r="E26" s="23" t="s">
        <v>659</v>
      </c>
      <c r="F26" s="23" t="s">
        <v>660</v>
      </c>
      <c r="G26" s="23" t="s">
        <v>661</v>
      </c>
      <c r="H26" s="1"/>
      <c r="I26" s="1"/>
      <c r="J26" s="1"/>
    </row>
    <row r="27" spans="1:15" ht="36">
      <c r="A27" s="1"/>
      <c r="B27" s="150" t="s">
        <v>662</v>
      </c>
      <c r="C27" s="150" t="s">
        <v>663</v>
      </c>
      <c r="D27" s="150" t="s">
        <v>664</v>
      </c>
      <c r="E27" s="150" t="s">
        <v>665</v>
      </c>
      <c r="F27" s="286" t="s">
        <v>666</v>
      </c>
      <c r="G27" s="150" t="s">
        <v>667</v>
      </c>
      <c r="H27" s="1"/>
      <c r="I27" s="1"/>
      <c r="J27" s="1"/>
    </row>
    <row r="28" spans="1:15">
      <c r="A28" s="123">
        <v>12</v>
      </c>
      <c r="B28" s="1" t="s">
        <v>1173</v>
      </c>
      <c r="C28" s="332">
        <v>353143166.59623343</v>
      </c>
      <c r="D28" s="332">
        <v>0</v>
      </c>
      <c r="E28" s="332">
        <v>288935318.12419099</v>
      </c>
      <c r="F28" s="167">
        <v>0</v>
      </c>
      <c r="G28" s="167">
        <v>0</v>
      </c>
      <c r="H28" s="1"/>
      <c r="I28" s="1"/>
      <c r="J28" s="1"/>
      <c r="L28" s="740"/>
      <c r="M28" s="740"/>
      <c r="N28" s="740"/>
      <c r="O28" s="740"/>
    </row>
    <row r="29" spans="1:15">
      <c r="A29" s="123">
        <v>13</v>
      </c>
      <c r="B29" s="1" t="s">
        <v>1174</v>
      </c>
      <c r="C29" s="332">
        <v>377994002.44185483</v>
      </c>
      <c r="D29" s="332">
        <v>0</v>
      </c>
      <c r="E29" s="332">
        <v>309267820.17969936</v>
      </c>
      <c r="F29" s="167">
        <v>0</v>
      </c>
      <c r="G29" s="167">
        <v>0</v>
      </c>
      <c r="H29" s="1"/>
      <c r="I29" s="1"/>
      <c r="J29" s="1"/>
    </row>
    <row r="30" spans="1:15">
      <c r="A30" s="123">
        <v>14</v>
      </c>
      <c r="B30" s="1" t="s">
        <v>1175</v>
      </c>
      <c r="C30" s="332">
        <v>397315046.79666966</v>
      </c>
      <c r="D30" s="332">
        <v>0</v>
      </c>
      <c r="E30" s="332">
        <v>325075947.37909335</v>
      </c>
      <c r="F30" s="167">
        <v>0</v>
      </c>
      <c r="G30" s="167">
        <v>0</v>
      </c>
      <c r="H30" s="1"/>
      <c r="I30" s="1"/>
      <c r="J30" s="1"/>
    </row>
    <row r="31" spans="1:15">
      <c r="A31" s="123">
        <v>15</v>
      </c>
      <c r="B31" s="1" t="s">
        <v>1176</v>
      </c>
      <c r="C31" s="332">
        <v>427721914.25632155</v>
      </c>
      <c r="D31" s="332">
        <v>0</v>
      </c>
      <c r="E31" s="332">
        <v>349954293.48244488</v>
      </c>
      <c r="F31" s="167">
        <v>0</v>
      </c>
      <c r="G31" s="167">
        <v>0</v>
      </c>
      <c r="H31" s="1"/>
      <c r="I31" s="1"/>
      <c r="J31" s="1"/>
    </row>
    <row r="32" spans="1:15">
      <c r="A32" s="123">
        <v>16</v>
      </c>
      <c r="B32" s="1" t="s">
        <v>1177</v>
      </c>
      <c r="C32" s="332">
        <v>449365612.43814909</v>
      </c>
      <c r="D32" s="332">
        <v>0</v>
      </c>
      <c r="E32" s="332">
        <v>367662773.81303102</v>
      </c>
      <c r="F32" s="167">
        <v>0</v>
      </c>
      <c r="G32" s="167">
        <v>0</v>
      </c>
      <c r="H32" s="1"/>
      <c r="I32" s="1"/>
      <c r="J32" s="1"/>
    </row>
    <row r="33" spans="1:12">
      <c r="A33" s="123">
        <v>17</v>
      </c>
      <c r="B33" s="1" t="s">
        <v>1178</v>
      </c>
      <c r="C33" s="332">
        <v>483317569.49270445</v>
      </c>
      <c r="D33" s="332">
        <v>0</v>
      </c>
      <c r="E33" s="332">
        <v>395441647.7667582</v>
      </c>
      <c r="F33" s="167">
        <v>0</v>
      </c>
      <c r="G33" s="167">
        <v>0</v>
      </c>
      <c r="H33" s="1"/>
      <c r="I33" s="1"/>
      <c r="J33" s="1"/>
    </row>
    <row r="34" spans="1:12">
      <c r="A34" s="123">
        <v>18</v>
      </c>
      <c r="B34" s="1" t="s">
        <v>1179</v>
      </c>
      <c r="C34" s="332">
        <v>509124663.54107881</v>
      </c>
      <c r="D34" s="332">
        <v>0</v>
      </c>
      <c r="E34" s="332">
        <v>416556542.8972463</v>
      </c>
      <c r="F34" s="167">
        <v>0</v>
      </c>
      <c r="G34" s="167">
        <v>0</v>
      </c>
      <c r="H34" s="1"/>
      <c r="I34" s="1"/>
      <c r="J34" s="1"/>
    </row>
    <row r="35" spans="1:12">
      <c r="A35" s="123">
        <v>19</v>
      </c>
      <c r="B35" s="1" t="s">
        <v>1180</v>
      </c>
      <c r="C35" s="332">
        <v>556989254.1728394</v>
      </c>
      <c r="D35" s="332">
        <v>0</v>
      </c>
      <c r="E35" s="332">
        <v>455718480.68686855</v>
      </c>
      <c r="F35" s="167">
        <v>0</v>
      </c>
      <c r="G35" s="167">
        <v>0</v>
      </c>
      <c r="H35" s="1"/>
      <c r="I35" s="1"/>
      <c r="J35" s="1"/>
    </row>
    <row r="36" spans="1:12">
      <c r="A36" s="123">
        <v>20</v>
      </c>
      <c r="B36" s="1" t="s">
        <v>1181</v>
      </c>
      <c r="C36" s="332">
        <v>585064216.14882314</v>
      </c>
      <c r="D36" s="332">
        <v>0</v>
      </c>
      <c r="E36" s="332">
        <v>478688904.12176436</v>
      </c>
      <c r="F36" s="167">
        <v>0</v>
      </c>
      <c r="G36" s="167">
        <v>0</v>
      </c>
      <c r="H36" s="1"/>
      <c r="I36" s="1"/>
      <c r="J36" s="1"/>
    </row>
    <row r="37" spans="1:12">
      <c r="A37" s="123">
        <v>21</v>
      </c>
      <c r="B37" s="1" t="s">
        <v>1182</v>
      </c>
      <c r="C37" s="332">
        <v>646707975.46312571</v>
      </c>
      <c r="D37" s="332">
        <v>0</v>
      </c>
      <c r="E37" s="332">
        <v>529124707.19710284</v>
      </c>
      <c r="F37" s="167">
        <v>0</v>
      </c>
      <c r="G37" s="167">
        <v>0</v>
      </c>
      <c r="H37" s="1"/>
      <c r="I37" s="1"/>
      <c r="J37" s="1"/>
    </row>
    <row r="38" spans="1:12">
      <c r="A38" s="123">
        <v>22</v>
      </c>
      <c r="B38" s="1" t="s">
        <v>1183</v>
      </c>
      <c r="C38" s="332">
        <v>703209547.92942953</v>
      </c>
      <c r="D38" s="332">
        <v>0</v>
      </c>
      <c r="E38" s="332">
        <v>575353266.48771501</v>
      </c>
      <c r="F38" s="167">
        <v>0</v>
      </c>
      <c r="G38" s="167">
        <v>0</v>
      </c>
      <c r="H38" s="1"/>
      <c r="I38" s="1"/>
      <c r="J38" s="1"/>
    </row>
    <row r="39" spans="1:12">
      <c r="A39" s="123">
        <v>23</v>
      </c>
      <c r="B39" s="1" t="s">
        <v>1184</v>
      </c>
      <c r="C39" s="332">
        <v>761178580.46837461</v>
      </c>
      <c r="D39" s="332">
        <v>0</v>
      </c>
      <c r="E39" s="332">
        <v>622782474.92867017</v>
      </c>
      <c r="F39" s="167">
        <v>0</v>
      </c>
      <c r="G39" s="167">
        <v>0</v>
      </c>
      <c r="H39" s="1"/>
      <c r="I39" s="1"/>
      <c r="J39" s="1"/>
    </row>
    <row r="40" spans="1:12">
      <c r="A40" s="123">
        <v>24</v>
      </c>
      <c r="B40" s="20" t="s">
        <v>1185</v>
      </c>
      <c r="C40" s="332">
        <v>819690395.28504586</v>
      </c>
      <c r="D40" s="332">
        <v>0</v>
      </c>
      <c r="E40" s="332">
        <v>670655777.96049201</v>
      </c>
      <c r="F40" s="167">
        <v>0</v>
      </c>
      <c r="G40" s="167">
        <v>0</v>
      </c>
      <c r="H40" s="1"/>
      <c r="I40" s="1"/>
      <c r="J40" s="1"/>
    </row>
    <row r="41" spans="1:12">
      <c r="A41" s="123">
        <v>25</v>
      </c>
      <c r="B41" s="275" t="s">
        <v>668</v>
      </c>
      <c r="C41" s="420">
        <f>AVERAGE(C28:C40)</f>
        <v>543909380.38697302</v>
      </c>
      <c r="D41" s="420">
        <f>AVERAGE(D28:D40)</f>
        <v>0</v>
      </c>
      <c r="E41" s="420">
        <f>AVERAGE(E28:E40)</f>
        <v>445016765.77115977</v>
      </c>
      <c r="F41" s="183">
        <f>AVERAGE(F28:F40)</f>
        <v>0</v>
      </c>
      <c r="G41" s="183">
        <f>AVERAGE(G28:G40)</f>
        <v>0</v>
      </c>
      <c r="H41" s="1"/>
      <c r="I41" s="1"/>
      <c r="J41" s="1"/>
    </row>
    <row r="42" spans="1:12" ht="9.9499999999999993" customHeight="1">
      <c r="A42" s="23"/>
      <c r="B42" s="1"/>
      <c r="C42" s="1"/>
      <c r="D42" s="1"/>
      <c r="E42" s="1"/>
      <c r="F42" s="1"/>
      <c r="G42" s="1"/>
      <c r="H42" s="1"/>
      <c r="I42" s="1"/>
      <c r="J42" s="1"/>
    </row>
    <row r="43" spans="1:12" ht="9.9499999999999993" customHeight="1">
      <c r="A43" s="83" t="s">
        <v>435</v>
      </c>
      <c r="B43" s="1"/>
      <c r="C43" s="1"/>
      <c r="D43" s="1"/>
      <c r="E43" s="1"/>
      <c r="F43" s="1"/>
      <c r="G43" s="1"/>
      <c r="H43" s="1"/>
      <c r="I43" s="1"/>
      <c r="J43" s="1"/>
    </row>
    <row r="44" spans="1:12">
      <c r="A44" s="23" t="s">
        <v>269</v>
      </c>
      <c r="B44" s="1015" t="s">
        <v>669</v>
      </c>
      <c r="C44" s="1015"/>
      <c r="D44" s="1015"/>
      <c r="E44" s="1015"/>
      <c r="F44" s="1015"/>
      <c r="G44" s="1015"/>
      <c r="H44" s="1015"/>
      <c r="I44" s="1015"/>
      <c r="J44" s="1015"/>
      <c r="K44" s="1"/>
    </row>
    <row r="45" spans="1:12">
      <c r="A45" s="23" t="s">
        <v>271</v>
      </c>
      <c r="B45" s="1" t="s">
        <v>670</v>
      </c>
      <c r="C45" s="1"/>
      <c r="D45" s="1"/>
      <c r="E45" s="1"/>
      <c r="F45" s="1"/>
      <c r="G45" s="1"/>
      <c r="H45" s="1"/>
      <c r="I45" s="1"/>
      <c r="J45" s="1"/>
      <c r="K45" s="1"/>
    </row>
    <row r="46" spans="1:12">
      <c r="A46" s="23" t="s">
        <v>273</v>
      </c>
      <c r="B46" s="1" t="s">
        <v>671</v>
      </c>
      <c r="C46" s="1"/>
      <c r="D46" s="1"/>
      <c r="E46" s="1"/>
      <c r="F46" s="1"/>
      <c r="G46" s="1"/>
      <c r="H46" s="1"/>
      <c r="I46" s="1"/>
      <c r="J46" s="1"/>
      <c r="K46" s="1"/>
    </row>
    <row r="47" spans="1:12">
      <c r="A47" s="23" t="s">
        <v>275</v>
      </c>
      <c r="B47" s="1027" t="s">
        <v>672</v>
      </c>
      <c r="C47" s="1027"/>
      <c r="D47" s="1027"/>
      <c r="E47" s="1027"/>
      <c r="F47" s="1027"/>
      <c r="G47" s="1027"/>
      <c r="H47" s="1027"/>
      <c r="I47" s="1027"/>
      <c r="J47" s="1027"/>
      <c r="K47" s="1"/>
      <c r="L47" s="1"/>
    </row>
    <row r="48" spans="1:12" ht="9.75" customHeight="1">
      <c r="A48" s="23"/>
      <c r="B48" s="1"/>
      <c r="C48" s="1"/>
      <c r="D48" s="1"/>
      <c r="E48" s="1"/>
      <c r="F48" s="1"/>
      <c r="G48" s="1"/>
      <c r="H48" s="1"/>
      <c r="I48" s="1"/>
      <c r="J48" s="1"/>
      <c r="K48" s="1"/>
      <c r="L48" s="1"/>
    </row>
    <row r="49" spans="1:1" ht="9.75" customHeight="1">
      <c r="A49" s="121"/>
    </row>
    <row r="50" spans="1:1" ht="9.75" customHeight="1">
      <c r="A50" s="121"/>
    </row>
    <row r="51" spans="1:1" ht="9.75" customHeight="1"/>
  </sheetData>
  <mergeCells count="6">
    <mergeCell ref="I1:J1"/>
    <mergeCell ref="B44:J44"/>
    <mergeCell ref="B47:J47"/>
    <mergeCell ref="A3:J3"/>
    <mergeCell ref="A4:J4"/>
    <mergeCell ref="A5:J5"/>
  </mergeCells>
  <phoneticPr fontId="0" type="noConversion"/>
  <printOptions horizontalCentered="1"/>
  <pageMargins left="0.5" right="0.5" top="0.75" bottom="0.75" header="0.3" footer="0.3"/>
  <pageSetup scale="8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23</vt:i4>
      </vt:variant>
    </vt:vector>
  </HeadingPairs>
  <TitlesOfParts>
    <vt:vector size="50" baseType="lpstr">
      <vt:lpstr>Revision Notes</vt:lpstr>
      <vt:lpstr>TOC</vt:lpstr>
      <vt:lpstr>Appendix III</vt:lpstr>
      <vt:lpstr>Att 1 - Project Rev Req</vt:lpstr>
      <vt:lpstr>Att 1a - Project Plant Detail</vt:lpstr>
      <vt:lpstr>Att 2 - Incentive Return</vt:lpstr>
      <vt:lpstr>Att 3 - True-up</vt:lpstr>
      <vt:lpstr>Att 4 - Rate Base</vt:lpstr>
      <vt:lpstr>Att 5 - Return on Rate Base</vt:lpstr>
      <vt:lpstr>Att 6 - Interest on True-up</vt:lpstr>
      <vt:lpstr>Att 6a - Interest Rate</vt:lpstr>
      <vt:lpstr>Att 7 - Depreciation Rates</vt:lpstr>
      <vt:lpstr>Att 8 - Prior Period Adj</vt:lpstr>
      <vt:lpstr>Att 9 - Revenue Credits</vt:lpstr>
      <vt:lpstr>Att 10 - Excess-Def Summary</vt:lpstr>
      <vt:lpstr>Att 10.1 -Averaging &amp; Proration</vt:lpstr>
      <vt:lpstr>Att 10.2 -Remeasurement</vt:lpstr>
      <vt:lpstr>Att 11 - Cost Commitments</vt:lpstr>
      <vt:lpstr>Att 12 - Pro Forma ARR Cap</vt:lpstr>
      <vt:lpstr>Att 12a - Collinsville ARR Cap</vt:lpstr>
      <vt:lpstr>Att 12b - Manning ARR Cap</vt:lpstr>
      <vt:lpstr>Att 12c - Newark ARR Cap</vt:lpstr>
      <vt:lpstr>Att 12d - Metcalf ARR Cap</vt:lpstr>
      <vt:lpstr>WP - Tax Rates</vt:lpstr>
      <vt:lpstr>WP - ADIT</vt:lpstr>
      <vt:lpstr>WP - Perm Tax Diff</vt:lpstr>
      <vt:lpstr>WP - Gates Excluded Costs</vt:lpstr>
      <vt:lpstr>'Appendix III'!Print_Area</vt:lpstr>
      <vt:lpstr>'Att 1 - Project Rev Req'!Print_Area</vt:lpstr>
      <vt:lpstr>'Att 11 - Cost Commitments'!Print_Area</vt:lpstr>
      <vt:lpstr>'Att 12 - Pro Forma ARR Cap'!Print_Area</vt:lpstr>
      <vt:lpstr>'Att 12a - Collinsville ARR Cap'!Print_Area</vt:lpstr>
      <vt:lpstr>'Att 12b - Manning ARR Cap'!Print_Area</vt:lpstr>
      <vt:lpstr>'Att 12c - Newark ARR Cap'!Print_Area</vt:lpstr>
      <vt:lpstr>'Att 12d - Metcalf ARR Cap'!Print_Area</vt:lpstr>
      <vt:lpstr>'Att 1a - Project Plant Detail'!Print_Area</vt:lpstr>
      <vt:lpstr>'Att 2 - Incentive Return'!Print_Area</vt:lpstr>
      <vt:lpstr>'Att 3 - True-up'!Print_Area</vt:lpstr>
      <vt:lpstr>'Att 4 - Rate Base'!Print_Area</vt:lpstr>
      <vt:lpstr>'Att 5 - Return on Rate Base'!Print_Area</vt:lpstr>
      <vt:lpstr>'Att 6 - Interest on True-up'!Print_Area</vt:lpstr>
      <vt:lpstr>'Att 6a - Interest Rate'!Print_Area</vt:lpstr>
      <vt:lpstr>'Att 7 - Depreciation Rates'!Print_Area</vt:lpstr>
      <vt:lpstr>'Att 8 - Prior Period Adj'!Print_Area</vt:lpstr>
      <vt:lpstr>'Att 9 - Revenue Credits'!Print_Area</vt:lpstr>
      <vt:lpstr>'Revision Notes'!Print_Area</vt:lpstr>
      <vt:lpstr>TOC!Print_Area</vt:lpstr>
      <vt:lpstr>'WP - Gates Excluded Costs'!Print_Area</vt:lpstr>
      <vt:lpstr>'WP - Perm Tax Diff'!Print_Area</vt:lpstr>
      <vt:lpstr>'WP - Tax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
  <dc:creator/>
  <cp:keywords/>
  <dc:description/>
  <cp:lastModifiedBy/>
  <cp:revision/>
  <dcterms:created xsi:type="dcterms:W3CDTF">2017-02-16T23:39:43Z</dcterms:created>
  <dcterms:modified xsi:type="dcterms:W3CDTF">2026-07-01T20:41:06Z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lpwstr>#REF!</vt:lpwstr>
  </property>
  <property fmtid="{D5CDD505-2E9C-101B-9397-08002B2CF9AE}" pid="3" name="{A44787D4-0540-4523-9961-78E4036D8C6D}">
    <vt:lpwstr>{342B59E7-1740-48FA-AD13-E4F90C788402}</vt:lpwstr>
  </property>
</Properties>
</file>